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mincap-my.sharepoint.com/personal/raul_anabalon_cultura_gob_cl/Documents/Documentos/RAM/Año 2022/FET 2022/Reportabilidad/07 Julio/"/>
    </mc:Choice>
  </mc:AlternateContent>
  <xr:revisionPtr revIDLastSave="0" documentId="11_FF7F292EB7E00CB784FC129A1B342305FE6AC54C" xr6:coauthVersionLast="47" xr6:coauthVersionMax="47" xr10:uidLastSave="{00000000-0000-0000-0000-000000000000}"/>
  <bookViews>
    <workbookView xWindow="20370" yWindow="-120" windowWidth="24240" windowHeight="13140" tabRatio="503" xr2:uid="{00000000-000D-0000-FFFF-FFFF00000000}"/>
  </bookViews>
  <sheets>
    <sheet name="SSCA" sheetId="1" r:id="rId1"/>
    <sheet name="01-50" sheetId="40" r:id="rId2"/>
    <sheet name="Cuadros Diapo" sheetId="25" state="hidden" r:id="rId3"/>
  </sheets>
  <definedNames>
    <definedName name="_xlnm.Print_Area" localSheetId="1">'01-50'!$B$1:$T$19</definedName>
    <definedName name="_xlnm.Print_Area" localSheetId="0">SSCA!$B$1:$R$10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6" i="40" l="1"/>
  <c r="S16" i="40" s="1"/>
  <c r="R15" i="40"/>
  <c r="S15" i="40" s="1"/>
  <c r="E15" i="40"/>
  <c r="E14" i="40" s="1"/>
  <c r="D15" i="40"/>
  <c r="Q14" i="40"/>
  <c r="P14" i="40"/>
  <c r="O14" i="40"/>
  <c r="N14" i="40"/>
  <c r="M14" i="40"/>
  <c r="L14" i="40"/>
  <c r="K14" i="40"/>
  <c r="J14" i="40"/>
  <c r="I14" i="40"/>
  <c r="H14" i="40"/>
  <c r="G14" i="40"/>
  <c r="F14" i="40"/>
  <c r="D14" i="40"/>
  <c r="Q17" i="40"/>
  <c r="P17" i="40"/>
  <c r="O17" i="40"/>
  <c r="N17" i="40"/>
  <c r="M17" i="40"/>
  <c r="L17" i="40"/>
  <c r="K17" i="40"/>
  <c r="J17" i="40"/>
  <c r="J19" i="40" s="1"/>
  <c r="I17" i="40"/>
  <c r="H17" i="40"/>
  <c r="G17" i="40"/>
  <c r="Q12" i="40"/>
  <c r="P12" i="40"/>
  <c r="O12" i="40"/>
  <c r="O19" i="40" s="1"/>
  <c r="N12" i="40"/>
  <c r="N19" i="40" s="1"/>
  <c r="M12" i="40"/>
  <c r="M19" i="40" s="1"/>
  <c r="L12" i="40"/>
  <c r="L19" i="40" s="1"/>
  <c r="K12" i="40"/>
  <c r="J12" i="40"/>
  <c r="I12" i="40"/>
  <c r="H12" i="40"/>
  <c r="G12" i="40"/>
  <c r="G19" i="40" s="1"/>
  <c r="Q9" i="40"/>
  <c r="P9" i="40"/>
  <c r="O9" i="40"/>
  <c r="N9" i="40"/>
  <c r="M9" i="40"/>
  <c r="L9" i="40"/>
  <c r="K9" i="40"/>
  <c r="J9" i="40"/>
  <c r="I9" i="40"/>
  <c r="H9" i="40"/>
  <c r="G9" i="40"/>
  <c r="D10" i="40"/>
  <c r="D9" i="40" s="1"/>
  <c r="E10" i="40"/>
  <c r="E9" i="40" s="1"/>
  <c r="R11" i="40"/>
  <c r="S11" i="40" s="1"/>
  <c r="R10" i="40"/>
  <c r="R9" i="40" s="1"/>
  <c r="F9" i="40"/>
  <c r="K19" i="40" l="1"/>
  <c r="R14" i="40"/>
  <c r="S14" i="40" s="1"/>
  <c r="H19" i="40"/>
  <c r="P19" i="40"/>
  <c r="I19" i="40"/>
  <c r="Q19" i="40"/>
  <c r="S10" i="40"/>
  <c r="S9" i="40"/>
  <c r="F12" i="40" l="1"/>
  <c r="R13" i="40" l="1"/>
  <c r="E12" i="40"/>
  <c r="D12" i="40"/>
  <c r="S13" i="40" l="1"/>
  <c r="R12" i="40"/>
  <c r="S12" i="40" l="1"/>
  <c r="D17" i="40"/>
  <c r="D19" i="40" s="1"/>
  <c r="R18" i="40"/>
  <c r="S18" i="40" s="1"/>
  <c r="F17" i="40"/>
  <c r="K10" i="1" l="1"/>
  <c r="K9" i="1" s="1"/>
  <c r="F19" i="40"/>
  <c r="E10" i="1" s="1"/>
  <c r="M10" i="1"/>
  <c r="M9" i="1" s="1"/>
  <c r="F10" i="1"/>
  <c r="F9" i="1" s="1"/>
  <c r="N10" i="1"/>
  <c r="N9" i="1" s="1"/>
  <c r="P10" i="1"/>
  <c r="P9" i="1" s="1"/>
  <c r="L10" i="1"/>
  <c r="L9" i="1" s="1"/>
  <c r="G10" i="1"/>
  <c r="G9" i="1" s="1"/>
  <c r="O10" i="1"/>
  <c r="O9" i="1" s="1"/>
  <c r="H10" i="1"/>
  <c r="H9" i="1" s="1"/>
  <c r="I10" i="1"/>
  <c r="I9" i="1" s="1"/>
  <c r="J9" i="1"/>
  <c r="R17" i="40"/>
  <c r="R19" i="40" s="1"/>
  <c r="E9" i="1" l="1"/>
  <c r="Q9" i="1" s="1"/>
  <c r="Q10" i="1"/>
  <c r="N41" i="25"/>
  <c r="N40" i="25"/>
  <c r="M41" i="25"/>
  <c r="M40" i="25"/>
  <c r="O40" i="25" l="1"/>
  <c r="O41" i="25"/>
  <c r="N42" i="25"/>
  <c r="M42" i="25"/>
  <c r="O42" i="25" l="1"/>
  <c r="N46" i="25"/>
  <c r="N44" i="25" l="1"/>
  <c r="M44" i="25"/>
  <c r="M46" i="25"/>
  <c r="N15" i="25"/>
  <c r="E45" i="25"/>
  <c r="O44" i="25" l="1"/>
  <c r="O46" i="25"/>
  <c r="Q45" i="25"/>
  <c r="D45" i="25" l="1"/>
  <c r="N47" i="25" l="1"/>
  <c r="P45" i="25"/>
  <c r="F45" i="25"/>
  <c r="K15" i="25"/>
  <c r="E17" i="40"/>
  <c r="E19" i="40" s="1"/>
  <c r="S17" i="40" l="1"/>
  <c r="N50" i="25"/>
  <c r="J15" i="25"/>
  <c r="L15" i="25" s="1"/>
  <c r="K19" i="25"/>
  <c r="D9" i="1" l="1"/>
  <c r="S19" i="40"/>
  <c r="J19" i="25"/>
  <c r="L19" i="25" s="1"/>
  <c r="M15" i="25"/>
  <c r="O15" i="25" s="1"/>
  <c r="R10" i="1" l="1"/>
  <c r="E29" i="25"/>
  <c r="D29" i="25" l="1"/>
  <c r="F29" i="25" s="1"/>
  <c r="D41" i="25" l="1"/>
  <c r="D28" i="25"/>
  <c r="D32" i="25"/>
  <c r="E28" i="25"/>
  <c r="E32" i="25"/>
  <c r="F32" i="25" l="1"/>
  <c r="F28" i="25"/>
  <c r="J49" i="25" l="1"/>
  <c r="K48" i="25"/>
  <c r="J48" i="25"/>
  <c r="J44" i="25"/>
  <c r="K41" i="25"/>
  <c r="J41" i="25"/>
  <c r="H49" i="25"/>
  <c r="H48" i="25"/>
  <c r="G48" i="25"/>
  <c r="H43" i="25"/>
  <c r="H41" i="25"/>
  <c r="G41" i="25"/>
  <c r="E49" i="25"/>
  <c r="D49" i="25"/>
  <c r="E43" i="25"/>
  <c r="E31" i="25"/>
  <c r="D31" i="25"/>
  <c r="E27" i="25"/>
  <c r="H18" i="25"/>
  <c r="G9" i="25"/>
  <c r="D17" i="25"/>
  <c r="P41" i="25" l="1"/>
  <c r="Q43" i="25"/>
  <c r="E30" i="25"/>
  <c r="E33" i="25" s="1"/>
  <c r="D46" i="25"/>
  <c r="P46" i="25" s="1"/>
  <c r="D40" i="25"/>
  <c r="I48" i="25"/>
  <c r="F49" i="25"/>
  <c r="F31" i="25"/>
  <c r="E44" i="25"/>
  <c r="H44" i="25"/>
  <c r="I41" i="25"/>
  <c r="L48" i="25"/>
  <c r="E41" i="25"/>
  <c r="Q41" i="25" s="1"/>
  <c r="D43" i="25"/>
  <c r="G43" i="25"/>
  <c r="I43" i="25" s="1"/>
  <c r="K49" i="25"/>
  <c r="L49" i="25" s="1"/>
  <c r="G49" i="25"/>
  <c r="P49" i="25" s="1"/>
  <c r="L41" i="25"/>
  <c r="G8" i="25"/>
  <c r="G17" i="25"/>
  <c r="M17" i="25" s="1"/>
  <c r="E12" i="25"/>
  <c r="N12" i="25" s="1"/>
  <c r="D18" i="25"/>
  <c r="H9" i="25"/>
  <c r="I9" i="25" s="1"/>
  <c r="D9" i="25"/>
  <c r="M9" i="25" s="1"/>
  <c r="E10" i="25"/>
  <c r="N10" i="25" s="1"/>
  <c r="D12" i="25"/>
  <c r="M12" i="25" s="1"/>
  <c r="H8" i="25"/>
  <c r="E18" i="25"/>
  <c r="N18" i="25" s="1"/>
  <c r="E9" i="25"/>
  <c r="D10" i="25"/>
  <c r="M10" i="25" s="1"/>
  <c r="G18" i="25"/>
  <c r="I18" i="25" s="1"/>
  <c r="K44" i="25"/>
  <c r="L44" i="25" s="1"/>
  <c r="J40" i="25"/>
  <c r="J50" i="25" s="1"/>
  <c r="G40" i="25"/>
  <c r="G44" i="25"/>
  <c r="H40" i="25"/>
  <c r="K40" i="25"/>
  <c r="Q49" i="25" l="1"/>
  <c r="R49" i="25" s="1"/>
  <c r="P40" i="25"/>
  <c r="P43" i="25"/>
  <c r="R43" i="25" s="1"/>
  <c r="Q44" i="25"/>
  <c r="M18" i="25"/>
  <c r="N9" i="25"/>
  <c r="E42" i="25"/>
  <c r="Q42" i="25" s="1"/>
  <c r="D44" i="25"/>
  <c r="P44" i="25" s="1"/>
  <c r="G50" i="25"/>
  <c r="L40" i="25"/>
  <c r="K50" i="25"/>
  <c r="L50" i="25" s="1"/>
  <c r="D48" i="25"/>
  <c r="P48" i="25" s="1"/>
  <c r="I49" i="25"/>
  <c r="I40" i="25"/>
  <c r="H50" i="25"/>
  <c r="E48" i="25"/>
  <c r="Q48" i="25" s="1"/>
  <c r="E40" i="25"/>
  <c r="Q40" i="25" s="1"/>
  <c r="I44" i="25"/>
  <c r="E46" i="25"/>
  <c r="Q46" i="25" s="1"/>
  <c r="F41" i="25"/>
  <c r="R41" i="25"/>
  <c r="F43" i="25"/>
  <c r="D13" i="25"/>
  <c r="M13" i="25" s="1"/>
  <c r="D16" i="25"/>
  <c r="M16" i="25" s="1"/>
  <c r="I8" i="25"/>
  <c r="D14" i="25"/>
  <c r="M14" i="25" s="1"/>
  <c r="E14" i="25"/>
  <c r="N14" i="25" s="1"/>
  <c r="F9" i="25"/>
  <c r="F18" i="25"/>
  <c r="H17" i="25"/>
  <c r="I17" i="25" s="1"/>
  <c r="D8" i="25"/>
  <c r="M8" i="25" s="1"/>
  <c r="E17" i="25"/>
  <c r="E13" i="25"/>
  <c r="N13" i="25" s="1"/>
  <c r="E8" i="25"/>
  <c r="N8" i="25" s="1"/>
  <c r="O10" i="25"/>
  <c r="F10" i="25"/>
  <c r="F12" i="25"/>
  <c r="O12" i="25"/>
  <c r="G11" i="25"/>
  <c r="G19" i="25" s="1"/>
  <c r="H11" i="25"/>
  <c r="N17" i="25" l="1"/>
  <c r="O17" i="25" s="1"/>
  <c r="F44" i="25"/>
  <c r="O18" i="25"/>
  <c r="D47" i="25"/>
  <c r="D42" i="25"/>
  <c r="P42" i="25" s="1"/>
  <c r="I50" i="25"/>
  <c r="R44" i="25"/>
  <c r="R46" i="25"/>
  <c r="F46" i="25"/>
  <c r="F40" i="25"/>
  <c r="R48" i="25"/>
  <c r="F48" i="25"/>
  <c r="E47" i="25"/>
  <c r="I11" i="25"/>
  <c r="E16" i="25"/>
  <c r="N16" i="25" s="1"/>
  <c r="F8" i="25"/>
  <c r="F17" i="25"/>
  <c r="O14" i="25"/>
  <c r="F14" i="25"/>
  <c r="F13" i="25"/>
  <c r="O13" i="25"/>
  <c r="D11" i="25"/>
  <c r="M11" i="25" s="1"/>
  <c r="E11" i="25"/>
  <c r="N11" i="25" s="1"/>
  <c r="O9" i="25"/>
  <c r="H19" i="25"/>
  <c r="I19" i="25" s="1"/>
  <c r="E50" i="25" l="1"/>
  <c r="Q47" i="25"/>
  <c r="F42" i="25"/>
  <c r="D50" i="25"/>
  <c r="P50" i="25"/>
  <c r="R42" i="25"/>
  <c r="O8" i="25"/>
  <c r="R40" i="25"/>
  <c r="F47" i="25"/>
  <c r="E19" i="25"/>
  <c r="D19" i="25"/>
  <c r="M19" i="25"/>
  <c r="O11" i="25"/>
  <c r="F11" i="25"/>
  <c r="O16" i="25"/>
  <c r="F16" i="25"/>
  <c r="R9" i="1" l="1"/>
  <c r="F50" i="25"/>
  <c r="F19" i="25"/>
  <c r="Q50" i="25"/>
  <c r="R50" i="25" s="1"/>
  <c r="N19" i="25"/>
  <c r="O19" i="25" s="1"/>
  <c r="D27" i="25" l="1"/>
  <c r="F27" i="25" s="1"/>
  <c r="D30" i="25" l="1"/>
  <c r="F30" i="25" s="1"/>
  <c r="D33" i="25" l="1"/>
  <c r="F33" i="25" s="1"/>
  <c r="M47" i="25" l="1"/>
  <c r="M50" i="25" l="1"/>
  <c r="O50" i="25" s="1"/>
  <c r="O47" i="25"/>
  <c r="P47" i="25"/>
  <c r="R47" i="25" s="1"/>
</calcChain>
</file>

<file path=xl/sharedStrings.xml><?xml version="1.0" encoding="utf-8"?>
<sst xmlns="http://schemas.openxmlformats.org/spreadsheetml/2006/main" count="170" uniqueCount="71">
  <si>
    <t>CÓDIGO</t>
  </si>
  <si>
    <t>CATÁLOGO PRESUPUESTARIO</t>
  </si>
  <si>
    <t>PRESUPUESTO</t>
  </si>
  <si>
    <t>% EJECUCIÓN</t>
  </si>
  <si>
    <t>GASTOS EN PERSONAL</t>
  </si>
  <si>
    <t>BIENES Y SERVICIOS DE CONSUMO</t>
  </si>
  <si>
    <t>SALDO FINAL DE CAJA</t>
  </si>
  <si>
    <t>TOTAL</t>
  </si>
  <si>
    <t>PRESTACIONES DE SEGURIDAD SOCIAL</t>
  </si>
  <si>
    <t>TRANSFERENCIAS CORRIENTES</t>
  </si>
  <si>
    <t>INTEGROS AL FISCO</t>
  </si>
  <si>
    <t>31.02</t>
  </si>
  <si>
    <t>Proyectos</t>
  </si>
  <si>
    <t>TRANSFERENCIAS DE CAPITAL</t>
  </si>
  <si>
    <t>SERVICIO DE LA DEUDA</t>
  </si>
  <si>
    <t>35</t>
  </si>
  <si>
    <t>TOTAL GASTOS</t>
  </si>
  <si>
    <t>-</t>
  </si>
  <si>
    <t xml:space="preserve"> PROGRAMA PRESUPUESTARIO</t>
  </si>
  <si>
    <t>SUBSECRETARÍA DE LAS CULTURAS Y LAS ARTES</t>
  </si>
  <si>
    <t>EJECUCIÓN</t>
  </si>
  <si>
    <t>SUBTÍTULO</t>
  </si>
  <si>
    <t>DENOMINACIONES</t>
  </si>
  <si>
    <t>PROGRAMA 01:</t>
  </si>
  <si>
    <t>PROGRAMA 02:</t>
  </si>
  <si>
    <t>FONDOS CULTURALES Y ARTÍSTICOS</t>
  </si>
  <si>
    <t>%</t>
  </si>
  <si>
    <t>ADQUISICIÓN DE ACTIVOS NO FINANCIEROS</t>
  </si>
  <si>
    <t>INICIATIVAS DE INVERSIÓN</t>
  </si>
  <si>
    <t>SUBSECRETARÍA DEL PATRIMONIO CULTURAL</t>
  </si>
  <si>
    <t>SERVICIO NACIONAL DEL PATRIMONIO CULTURAL</t>
  </si>
  <si>
    <t>RED DE BIBLIOTECAS PÚBLICAS</t>
  </si>
  <si>
    <t>PROGRAMA 03:</t>
  </si>
  <si>
    <t>CONSEJO DE MONUMENTOS NACIONALES</t>
  </si>
  <si>
    <t>P50 Fondo de Emergencia Transitorio</t>
  </si>
  <si>
    <t>FONDO DE EMERGENCIA TRANSITORIO</t>
  </si>
  <si>
    <t>PROGRAMA 50:</t>
  </si>
  <si>
    <t>PRESUPUESTO
VIGENTE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</si>
  <si>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</si>
  <si>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</si>
  <si>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</si>
  <si>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</si>
  <si>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</si>
  <si>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</si>
  <si>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</si>
  <si>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</si>
  <si>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</si>
  <si>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</si>
  <si>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</si>
  <si>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</si>
  <si>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EJECUCIÓN
ACUMULADA</t>
  </si>
  <si>
    <t>PROGRAMA 50 - FONDO DE EMERGENCIA TRANSITORIO</t>
  </si>
  <si>
    <t>PRESUPUESTO
INICIAL</t>
  </si>
  <si>
    <t>EJECUCIÓN MENSUAL</t>
  </si>
  <si>
    <t>MEDIDAS FINANCIADAS, MONTOS ASIGNADOS Y OBJETIVOS GENERALES PERSEGUIDOS</t>
  </si>
  <si>
    <t>34.07</t>
  </si>
  <si>
    <t>Deuda Flotante</t>
  </si>
  <si>
    <t>Recursos destinados a obras civiles para el Proyecto de Inversión Restauración Arquitectónica del Teatro Regional de Iquique.</t>
  </si>
  <si>
    <t>Deuda flotante FET 2021 del Proyecto de Inversión Restauración Arquitectónica del Teatro Regional de Iquique.</t>
  </si>
  <si>
    <t>24</t>
  </si>
  <si>
    <t>24.01</t>
  </si>
  <si>
    <t>Al Sector Privado</t>
  </si>
  <si>
    <t>24.01.301</t>
  </si>
  <si>
    <t>Medidas de Apoyo al Sector de la Cultura, las Artes</t>
  </si>
  <si>
    <t>33</t>
  </si>
  <si>
    <t>33.03</t>
  </si>
  <si>
    <t>33.03.002</t>
  </si>
  <si>
    <t>Programa de Financiamiento de Infraestructura Cultural Pública y/o Privada</t>
  </si>
  <si>
    <t>Recursos destinados a implementar, un programa especial que permita desarrollar medidas de apoyo a los trabajadores del sector de la cultura, las artes y el patrimonio. Estas medidas podrán contemplar por única vez, un Beneficio Directo, no reembolsable.</t>
  </si>
  <si>
    <t>Recursos destinados a obras civiles de infraestructura cultural (centros culturales, casa de la cultura, teatro o sala de teatro), los que se asignarán mediante convenio, previa convocatoria a las municipalidades con menos de cincuenta mil habitantes que no poseendichas infraestructuras culturales.</t>
  </si>
  <si>
    <t>Reporte Ejecución al 31/07/2022 (En 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</si>
</sst>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b/>
      <sz val="6"/>
      <color rgb="FF000000"/>
      <name val="Calibri"/>
      <family val="2"/>
    </font>
    <font>
      <sz val="6"/>
      <color rgb="FF00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CE6F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3" fontId="4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/>
    </xf>
    <xf numFmtId="3" fontId="0" fillId="0" borderId="0" xfId="0" applyNumberFormat="1"/>
    <xf numFmtId="0" fontId="5" fillId="0" borderId="1" xfId="0" applyFont="1" applyBorder="1" applyAlignment="1">
      <alignment vertical="center"/>
    </xf>
    <xf numFmtId="0" fontId="6" fillId="0" borderId="0" xfId="0" applyFont="1" applyAlignment="1"/>
    <xf numFmtId="3" fontId="5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0" fontId="5" fillId="0" borderId="0" xfId="0" applyFont="1"/>
    <xf numFmtId="0" fontId="6" fillId="0" borderId="12" xfId="0" applyFont="1" applyBorder="1" applyAlignment="1"/>
    <xf numFmtId="0" fontId="0" fillId="0" borderId="0" xfId="0" applyFill="1"/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10" xfId="0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3" fontId="10" fillId="0" borderId="1" xfId="0" applyNumberFormat="1" applyFont="1" applyBorder="1" applyAlignment="1">
      <alignment horizontal="right" vertical="center" wrapText="1" readingOrder="1"/>
    </xf>
    <xf numFmtId="3" fontId="9" fillId="3" borderId="1" xfId="0" applyNumberFormat="1" applyFont="1" applyFill="1" applyBorder="1" applyAlignment="1">
      <alignment horizontal="right" vertical="center" wrapText="1" readingOrder="1"/>
    </xf>
    <xf numFmtId="164" fontId="10" fillId="0" borderId="1" xfId="1" applyNumberFormat="1" applyFont="1" applyBorder="1" applyAlignment="1">
      <alignment horizontal="center" vertical="center" wrapText="1" readingOrder="1"/>
    </xf>
    <xf numFmtId="41" fontId="10" fillId="0" borderId="1" xfId="0" applyNumberFormat="1" applyFont="1" applyBorder="1" applyAlignment="1">
      <alignment horizontal="center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64" fontId="9" fillId="3" borderId="1" xfId="0" applyNumberFormat="1" applyFont="1" applyFill="1" applyBorder="1" applyAlignment="1">
      <alignment horizontal="center" vertical="center" wrapText="1" readingOrder="1"/>
    </xf>
    <xf numFmtId="0" fontId="8" fillId="3" borderId="4" xfId="0" applyFont="1" applyFill="1" applyBorder="1" applyAlignment="1">
      <alignment horizontal="center" vertical="center" wrapText="1" readingOrder="1"/>
    </xf>
    <xf numFmtId="0" fontId="8" fillId="3" borderId="10" xfId="0" applyFont="1" applyFill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left" vertical="center" wrapText="1" readingOrder="1"/>
    </xf>
    <xf numFmtId="3" fontId="8" fillId="3" borderId="1" xfId="0" applyNumberFormat="1" applyFont="1" applyFill="1" applyBorder="1" applyAlignment="1">
      <alignment horizontal="right" vertical="center" wrapText="1" readingOrder="1"/>
    </xf>
    <xf numFmtId="0" fontId="12" fillId="3" borderId="4" xfId="0" applyFont="1" applyFill="1" applyBorder="1" applyAlignment="1">
      <alignment horizontal="center" vertical="center" wrapText="1" readingOrder="1"/>
    </xf>
    <xf numFmtId="0" fontId="12" fillId="3" borderId="10" xfId="0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3" fontId="13" fillId="0" borderId="1" xfId="0" applyNumberFormat="1" applyFont="1" applyBorder="1" applyAlignment="1">
      <alignment horizontal="right" vertical="center" wrapText="1" readingOrder="1"/>
    </xf>
    <xf numFmtId="3" fontId="12" fillId="3" borderId="1" xfId="0" applyNumberFormat="1" applyFont="1" applyFill="1" applyBorder="1" applyAlignment="1">
      <alignment horizontal="right" vertical="center" wrapText="1" readingOrder="1"/>
    </xf>
    <xf numFmtId="164" fontId="13" fillId="0" borderId="1" xfId="0" applyNumberFormat="1" applyFont="1" applyBorder="1" applyAlignment="1">
      <alignment horizontal="center" vertical="center" wrapText="1" readingOrder="1"/>
    </xf>
    <xf numFmtId="164" fontId="12" fillId="3" borderId="1" xfId="0" applyNumberFormat="1" applyFont="1" applyFill="1" applyBorder="1" applyAlignment="1">
      <alignment horizontal="center" vertical="center" wrapText="1" readingOrder="1"/>
    </xf>
    <xf numFmtId="0" fontId="4" fillId="2" borderId="5" xfId="0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 readingOrder="1"/>
    </xf>
    <xf numFmtId="3" fontId="11" fillId="0" borderId="1" xfId="0" applyNumberFormat="1" applyFont="1" applyBorder="1" applyAlignment="1">
      <alignment horizontal="right" vertical="center" wrapText="1" readingOrder="1"/>
    </xf>
    <xf numFmtId="164" fontId="11" fillId="0" borderId="1" xfId="1" applyNumberFormat="1" applyFont="1" applyBorder="1" applyAlignment="1">
      <alignment horizontal="center" vertical="center" wrapText="1" readingOrder="1"/>
    </xf>
    <xf numFmtId="0" fontId="12" fillId="3" borderId="4" xfId="0" applyFont="1" applyFill="1" applyBorder="1" applyAlignment="1">
      <alignment horizontal="center" vertical="center" wrapText="1" readingOrder="1"/>
    </xf>
    <xf numFmtId="0" fontId="12" fillId="3" borderId="10" xfId="0" applyFont="1" applyFill="1" applyBorder="1" applyAlignment="1">
      <alignment horizontal="center" vertical="center" wrapText="1" readingOrder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10" xfId="0" applyFont="1" applyFill="1" applyBorder="1" applyAlignment="1">
      <alignment horizontal="center" vertical="center" wrapText="1" readingOrder="1"/>
    </xf>
    <xf numFmtId="0" fontId="10" fillId="0" borderId="1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7" xfId="0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indent="3"/>
    </xf>
    <xf numFmtId="3" fontId="5" fillId="0" borderId="0" xfId="0" applyNumberFormat="1" applyFont="1"/>
    <xf numFmtId="3" fontId="5" fillId="0" borderId="2" xfId="0" applyNumberFormat="1" applyFont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 wrapText="1"/>
    </xf>
    <xf numFmtId="0" fontId="4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 wrapText="1"/>
    </xf>
    <xf numFmtId="164" fontId="4" fillId="0" borderId="7" xfId="1" applyNumberFormat="1" applyFont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right" vertical="center"/>
    </xf>
    <xf numFmtId="3" fontId="5" fillId="0" borderId="4" xfId="0" applyNumberFormat="1" applyFont="1" applyFill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vertical="center"/>
    </xf>
    <xf numFmtId="3" fontId="5" fillId="0" borderId="5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9" fontId="5" fillId="0" borderId="5" xfId="1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20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9" fontId="5" fillId="0" borderId="3" xfId="1" applyFont="1" applyBorder="1" applyAlignment="1">
      <alignment horizontal="justify" vertical="center" wrapText="1"/>
    </xf>
    <xf numFmtId="9" fontId="5" fillId="0" borderId="20" xfId="1" applyFont="1" applyBorder="1" applyAlignment="1">
      <alignment horizontal="justify" vertical="center" wrapText="1"/>
    </xf>
    <xf numFmtId="9" fontId="5" fillId="0" borderId="7" xfId="1" applyFont="1" applyBorder="1" applyAlignment="1">
      <alignment horizontal="justify" vertical="center" wrapText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15" xfId="0" applyFont="1" applyFill="1" applyBorder="1" applyAlignment="1">
      <alignment horizontal="center" vertical="center" wrapText="1" readingOrder="1"/>
    </xf>
    <xf numFmtId="0" fontId="9" fillId="3" borderId="10" xfId="0" applyFont="1" applyFill="1" applyBorder="1" applyAlignment="1">
      <alignment horizontal="center" vertical="center" wrapText="1" readingOrder="1"/>
    </xf>
    <xf numFmtId="0" fontId="9" fillId="3" borderId="9" xfId="0" applyFont="1" applyFill="1" applyBorder="1" applyAlignment="1">
      <alignment horizontal="center" vertical="center" wrapText="1" readingOrder="1"/>
    </xf>
    <xf numFmtId="0" fontId="9" fillId="3" borderId="11" xfId="0" applyFont="1" applyFill="1" applyBorder="1" applyAlignment="1">
      <alignment horizontal="center" vertical="center" wrapText="1" readingOrder="1"/>
    </xf>
    <xf numFmtId="0" fontId="9" fillId="3" borderId="16" xfId="0" applyFont="1" applyFill="1" applyBorder="1" applyAlignment="1">
      <alignment horizontal="center" vertical="center" wrapText="1" readingOrder="1"/>
    </xf>
    <xf numFmtId="0" fontId="9" fillId="3" borderId="6" xfId="0" applyFont="1" applyFill="1" applyBorder="1" applyAlignment="1">
      <alignment horizontal="center" vertical="center" wrapText="1" readingOrder="1"/>
    </xf>
    <xf numFmtId="0" fontId="9" fillId="3" borderId="13" xfId="0" applyFont="1" applyFill="1" applyBorder="1" applyAlignment="1">
      <alignment horizontal="center" vertical="center" wrapText="1" readingOrder="1"/>
    </xf>
    <xf numFmtId="0" fontId="9" fillId="3" borderId="17" xfId="0" applyFont="1" applyFill="1" applyBorder="1" applyAlignment="1">
      <alignment horizontal="center" vertical="center" wrapText="1" readingOrder="1"/>
    </xf>
    <xf numFmtId="0" fontId="9" fillId="3" borderId="2" xfId="0" applyFont="1" applyFill="1" applyBorder="1" applyAlignment="1">
      <alignment horizontal="center" vertical="center" wrapText="1" readingOrder="1"/>
    </xf>
    <xf numFmtId="0" fontId="9" fillId="3" borderId="8" xfId="0" applyFont="1" applyFill="1" applyBorder="1" applyAlignment="1">
      <alignment horizontal="center" vertical="center" wrapText="1" readingOrder="1"/>
    </xf>
    <xf numFmtId="0" fontId="8" fillId="3" borderId="4" xfId="0" applyFont="1" applyFill="1" applyBorder="1" applyAlignment="1">
      <alignment horizontal="center" vertical="center" wrapText="1" readingOrder="1"/>
    </xf>
    <xf numFmtId="0" fontId="8" fillId="3" borderId="15" xfId="0" applyFont="1" applyFill="1" applyBorder="1" applyAlignment="1">
      <alignment horizontal="center" vertical="center" wrapText="1" readingOrder="1"/>
    </xf>
    <xf numFmtId="0" fontId="8" fillId="3" borderId="10" xfId="0" applyFont="1" applyFill="1" applyBorder="1" applyAlignment="1">
      <alignment horizontal="center" vertical="center" wrapText="1" readingOrder="1"/>
    </xf>
    <xf numFmtId="0" fontId="8" fillId="3" borderId="9" xfId="0" applyFont="1" applyFill="1" applyBorder="1" applyAlignment="1">
      <alignment horizontal="center" vertical="center" wrapText="1" readingOrder="1"/>
    </xf>
    <xf numFmtId="0" fontId="8" fillId="3" borderId="11" xfId="0" applyFont="1" applyFill="1" applyBorder="1" applyAlignment="1">
      <alignment horizontal="center" vertical="center" wrapText="1" readingOrder="1"/>
    </xf>
    <xf numFmtId="0" fontId="8" fillId="3" borderId="16" xfId="0" applyFont="1" applyFill="1" applyBorder="1" applyAlignment="1">
      <alignment horizontal="center" vertical="center" wrapText="1" readingOrder="1"/>
    </xf>
    <xf numFmtId="0" fontId="8" fillId="3" borderId="6" xfId="0" applyFont="1" applyFill="1" applyBorder="1" applyAlignment="1">
      <alignment horizontal="center" vertical="center" wrapText="1" readingOrder="1"/>
    </xf>
    <xf numFmtId="0" fontId="8" fillId="3" borderId="13" xfId="0" applyFont="1" applyFill="1" applyBorder="1" applyAlignment="1">
      <alignment horizontal="center" vertical="center" wrapText="1" readingOrder="1"/>
    </xf>
    <xf numFmtId="0" fontId="8" fillId="3" borderId="17" xfId="0" applyFont="1" applyFill="1" applyBorder="1" applyAlignment="1">
      <alignment horizontal="center" vertical="center" wrapText="1" readingOrder="1"/>
    </xf>
    <xf numFmtId="0" fontId="12" fillId="3" borderId="6" xfId="0" applyFont="1" applyFill="1" applyBorder="1" applyAlignment="1">
      <alignment horizontal="center" vertical="center" wrapText="1" readingOrder="1"/>
    </xf>
    <xf numFmtId="0" fontId="12" fillId="3" borderId="13" xfId="0" applyFont="1" applyFill="1" applyBorder="1" applyAlignment="1">
      <alignment horizontal="center" vertical="center" wrapText="1" readingOrder="1"/>
    </xf>
    <xf numFmtId="0" fontId="12" fillId="3" borderId="17" xfId="0" applyFont="1" applyFill="1" applyBorder="1" applyAlignment="1">
      <alignment horizontal="center" vertical="center" wrapText="1" readingOrder="1"/>
    </xf>
    <xf numFmtId="0" fontId="12" fillId="3" borderId="4" xfId="0" applyFont="1" applyFill="1" applyBorder="1" applyAlignment="1">
      <alignment horizontal="center" vertical="center" wrapText="1" readingOrder="1"/>
    </xf>
    <xf numFmtId="0" fontId="12" fillId="3" borderId="10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8" fillId="3" borderId="8" xfId="0" applyFont="1" applyFill="1" applyBorder="1" applyAlignment="1">
      <alignment horizontal="center" vertical="center" wrapText="1" readingOrder="1"/>
    </xf>
    <xf numFmtId="0" fontId="12" fillId="3" borderId="15" xfId="0" applyFont="1" applyFill="1" applyBorder="1" applyAlignment="1">
      <alignment horizontal="center" vertical="center" wrapText="1" readingOrder="1"/>
    </xf>
    <xf numFmtId="0" fontId="12" fillId="3" borderId="9" xfId="0" applyFont="1" applyFill="1" applyBorder="1" applyAlignment="1">
      <alignment horizontal="center" vertical="center" wrapText="1" readingOrder="1"/>
    </xf>
    <xf numFmtId="0" fontId="12" fillId="3" borderId="11" xfId="0" applyFont="1" applyFill="1" applyBorder="1" applyAlignment="1">
      <alignment horizontal="center" vertical="center" wrapText="1" readingOrder="1"/>
    </xf>
    <xf numFmtId="0" fontId="12" fillId="3" borderId="16" xfId="0" applyFont="1" applyFill="1" applyBorder="1" applyAlignment="1">
      <alignment horizontal="center" vertical="center" wrapText="1" readingOrder="1"/>
    </xf>
    <xf numFmtId="0" fontId="12" fillId="3" borderId="2" xfId="0" applyFont="1" applyFill="1" applyBorder="1" applyAlignment="1">
      <alignment horizontal="center" vertical="center" wrapText="1" readingOrder="1"/>
    </xf>
    <xf numFmtId="0" fontId="12" fillId="3" borderId="8" xfId="0" applyFont="1" applyFill="1" applyBorder="1" applyAlignment="1">
      <alignment horizontal="center" vertical="center" wrapText="1" readingOrder="1"/>
    </xf>
  </cellXfs>
  <cellStyles count="6">
    <cellStyle name="Normal" xfId="0" builtinId="0"/>
    <cellStyle name="Normal 2" xfId="3" xr:uid="{00000000-0005-0000-0000-000001000000}"/>
    <cellStyle name="Normal 3" xfId="2" xr:uid="{00000000-0005-0000-0000-000002000000}"/>
    <cellStyle name="Normal 3 2 5" xfId="5" xr:uid="{00000000-0005-0000-0000-000003000000}"/>
    <cellStyle name="Porcentaje" xfId="1" builtinId="5"/>
    <cellStyle name="Porcentaje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771525</xdr:colOff>
      <xdr:row>4</xdr:row>
      <xdr:rowOff>123825</xdr:rowOff>
    </xdr:to>
    <xdr:pic>
      <xdr:nvPicPr>
        <xdr:cNvPr id="3" name="2 Imagen" descr="logo-mca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8" y="190500"/>
          <a:ext cx="7715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247650</xdr:colOff>
      <xdr:row>4</xdr:row>
      <xdr:rowOff>123825</xdr:rowOff>
    </xdr:to>
    <xdr:pic>
      <xdr:nvPicPr>
        <xdr:cNvPr id="3" name="2 Imagen" descr="logo-mca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4" y="190500"/>
          <a:ext cx="7715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28"/>
  <sheetViews>
    <sheetView showGridLines="0" tabSelected="1" zoomScale="80" zoomScaleNormal="80" workbookViewId="0">
      <selection activeCell="R1" sqref="R1"/>
    </sheetView>
  </sheetViews>
  <sheetFormatPr baseColWidth="10" defaultRowHeight="15" x14ac:dyDescent="0.25"/>
  <cols>
    <col min="1" max="1" width="3.85546875" customWidth="1"/>
    <col min="2" max="2" width="40.140625" bestFit="1" customWidth="1"/>
    <col min="3" max="3" width="13.7109375" customWidth="1"/>
    <col min="4" max="11" width="13.5703125" customWidth="1"/>
    <col min="12" max="16" width="13.5703125" hidden="1" customWidth="1"/>
    <col min="17" max="18" width="13.5703125" customWidth="1"/>
  </cols>
  <sheetData>
    <row r="1" spans="2:21" x14ac:dyDescent="0.25">
      <c r="B1" s="11"/>
      <c r="C1" s="11"/>
    </row>
    <row r="2" spans="2:21" x14ac:dyDescent="0.25">
      <c r="B2" s="84" t="s">
        <v>19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2:21" x14ac:dyDescent="0.25">
      <c r="B3" s="84" t="s">
        <v>51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4" spans="2:21" x14ac:dyDescent="0.25">
      <c r="B4" s="85" t="s">
        <v>70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</row>
    <row r="7" spans="2:21" x14ac:dyDescent="0.25">
      <c r="B7" s="86" t="s">
        <v>18</v>
      </c>
      <c r="C7" s="86" t="s">
        <v>52</v>
      </c>
      <c r="D7" s="86" t="s">
        <v>37</v>
      </c>
      <c r="E7" s="87" t="s">
        <v>53</v>
      </c>
      <c r="F7" s="88"/>
      <c r="G7" s="88"/>
      <c r="H7" s="88"/>
      <c r="I7" s="88"/>
      <c r="J7" s="88"/>
      <c r="K7" s="88"/>
      <c r="L7" s="88"/>
      <c r="M7" s="88"/>
      <c r="N7" s="88"/>
      <c r="O7" s="88"/>
      <c r="P7" s="89"/>
      <c r="Q7" s="90" t="s">
        <v>50</v>
      </c>
      <c r="R7" s="90" t="s">
        <v>3</v>
      </c>
    </row>
    <row r="8" spans="2:21" s="9" customFormat="1" ht="12.75" x14ac:dyDescent="0.2">
      <c r="B8" s="86"/>
      <c r="C8" s="86"/>
      <c r="D8" s="86"/>
      <c r="E8" s="35" t="s">
        <v>38</v>
      </c>
      <c r="F8" s="35" t="s">
        <v>39</v>
      </c>
      <c r="G8" s="35" t="s">
        <v>40</v>
      </c>
      <c r="H8" s="35" t="s">
        <v>41</v>
      </c>
      <c r="I8" s="35" t="s">
        <v>42</v>
      </c>
      <c r="J8" s="35" t="s">
        <v>43</v>
      </c>
      <c r="K8" s="35" t="s">
        <v>44</v>
      </c>
      <c r="L8" s="35" t="s">
        <v>45</v>
      </c>
      <c r="M8" s="35" t="s">
        <v>46</v>
      </c>
      <c r="N8" s="35" t="s">
        <v>47</v>
      </c>
      <c r="O8" s="35" t="s">
        <v>48</v>
      </c>
      <c r="P8" s="35" t="s">
        <v>49</v>
      </c>
      <c r="Q8" s="91"/>
      <c r="R8" s="91"/>
    </row>
    <row r="9" spans="2:21" s="9" customFormat="1" ht="12.75" x14ac:dyDescent="0.2">
      <c r="B9" s="47" t="s">
        <v>19</v>
      </c>
      <c r="C9" s="48">
        <v>0</v>
      </c>
      <c r="D9" s="48">
        <f>D10</f>
        <v>16710916</v>
      </c>
      <c r="E9" s="48">
        <f t="shared" ref="E9:P9" si="0">SUM(E10:E10)</f>
        <v>0</v>
      </c>
      <c r="F9" s="48">
        <f t="shared" si="0"/>
        <v>0</v>
      </c>
      <c r="G9" s="48">
        <f t="shared" si="0"/>
        <v>0</v>
      </c>
      <c r="H9" s="48">
        <f t="shared" si="0"/>
        <v>0</v>
      </c>
      <c r="I9" s="48">
        <f t="shared" si="0"/>
        <v>0</v>
      </c>
      <c r="J9" s="48">
        <f t="shared" si="0"/>
        <v>86094</v>
      </c>
      <c r="K9" s="48">
        <f t="shared" si="0"/>
        <v>0</v>
      </c>
      <c r="L9" s="48">
        <f t="shared" si="0"/>
        <v>0</v>
      </c>
      <c r="M9" s="48">
        <f t="shared" si="0"/>
        <v>0</v>
      </c>
      <c r="N9" s="48">
        <f t="shared" si="0"/>
        <v>0</v>
      </c>
      <c r="O9" s="48">
        <f t="shared" si="0"/>
        <v>0</v>
      </c>
      <c r="P9" s="48">
        <f t="shared" si="0"/>
        <v>0</v>
      </c>
      <c r="Q9" s="48">
        <f>SUM(E9:P9)</f>
        <v>86094</v>
      </c>
      <c r="R9" s="60">
        <f>Q9/D9</f>
        <v>5.1519617476384894E-3</v>
      </c>
    </row>
    <row r="10" spans="2:21" s="9" customFormat="1" ht="12.75" x14ac:dyDescent="0.2">
      <c r="B10" s="49" t="s">
        <v>34</v>
      </c>
      <c r="C10" s="2">
        <v>0</v>
      </c>
      <c r="D10" s="2">
        <v>16710916</v>
      </c>
      <c r="E10" s="2">
        <f>'01-50'!F19</f>
        <v>0</v>
      </c>
      <c r="F10" s="2">
        <f>'01-50'!G19</f>
        <v>0</v>
      </c>
      <c r="G10" s="2">
        <f>'01-50'!H19</f>
        <v>0</v>
      </c>
      <c r="H10" s="2">
        <f>'01-50'!I19</f>
        <v>0</v>
      </c>
      <c r="I10" s="2">
        <f>'01-50'!J19</f>
        <v>0</v>
      </c>
      <c r="J10" s="2">
        <v>86094</v>
      </c>
      <c r="K10" s="2">
        <f>'01-50'!L19</f>
        <v>0</v>
      </c>
      <c r="L10" s="2">
        <f>'01-50'!M19</f>
        <v>0</v>
      </c>
      <c r="M10" s="2">
        <f>'01-50'!N19</f>
        <v>0</v>
      </c>
      <c r="N10" s="2">
        <f>'01-50'!O19</f>
        <v>0</v>
      </c>
      <c r="O10" s="2">
        <f>'01-50'!P19</f>
        <v>0</v>
      </c>
      <c r="P10" s="2">
        <f>'01-50'!Q19</f>
        <v>0</v>
      </c>
      <c r="Q10" s="2">
        <f>SUM(E10:P10)</f>
        <v>86094</v>
      </c>
      <c r="R10" s="61">
        <f t="shared" ref="R10" si="1">Q10/D10</f>
        <v>5.1519617476384894E-3</v>
      </c>
      <c r="T10" s="50"/>
      <c r="U10" s="50"/>
    </row>
    <row r="11" spans="2:2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2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2:21" x14ac:dyDescent="0.25">
      <c r="D13" s="4"/>
    </row>
    <row r="14" spans="2:21" x14ac:dyDescent="0.25">
      <c r="D14" s="4"/>
    </row>
    <row r="16" spans="2:21" x14ac:dyDescent="0.25">
      <c r="D16" s="44"/>
      <c r="E16" s="44"/>
      <c r="F16" s="44"/>
    </row>
    <row r="17" spans="2:6" x14ac:dyDescent="0.25">
      <c r="B17" s="45"/>
      <c r="C17" s="45"/>
      <c r="D17" s="4"/>
      <c r="E17" s="4"/>
      <c r="F17" s="8"/>
    </row>
    <row r="18" spans="2:6" x14ac:dyDescent="0.25">
      <c r="B18" s="45"/>
      <c r="C18" s="45"/>
      <c r="D18" s="4"/>
      <c r="E18" s="4"/>
      <c r="F18" s="8"/>
    </row>
    <row r="19" spans="2:6" x14ac:dyDescent="0.25">
      <c r="B19" s="45"/>
      <c r="C19" s="45"/>
      <c r="D19" s="4"/>
      <c r="E19" s="4"/>
      <c r="F19" s="8"/>
    </row>
    <row r="20" spans="2:6" x14ac:dyDescent="0.25">
      <c r="B20" s="45"/>
      <c r="C20" s="45"/>
      <c r="D20" s="4"/>
      <c r="E20" s="4"/>
      <c r="F20" s="8"/>
    </row>
    <row r="21" spans="2:6" x14ac:dyDescent="0.25">
      <c r="B21" s="45"/>
      <c r="C21" s="45"/>
      <c r="D21" s="4"/>
      <c r="E21" s="4"/>
      <c r="F21" s="8"/>
    </row>
    <row r="22" spans="2:6" x14ac:dyDescent="0.25">
      <c r="B22" s="45"/>
      <c r="C22" s="45"/>
      <c r="D22" s="4"/>
      <c r="E22" s="4"/>
      <c r="F22" s="8"/>
    </row>
    <row r="23" spans="2:6" x14ac:dyDescent="0.25">
      <c r="B23" s="46"/>
      <c r="C23" s="46"/>
      <c r="D23" s="8"/>
      <c r="E23" s="8"/>
      <c r="F23" s="8"/>
    </row>
    <row r="24" spans="2:6" x14ac:dyDescent="0.25">
      <c r="F24" s="8"/>
    </row>
    <row r="25" spans="2:6" x14ac:dyDescent="0.25">
      <c r="F25" s="8"/>
    </row>
    <row r="26" spans="2:6" x14ac:dyDescent="0.25">
      <c r="D26" s="4"/>
      <c r="F26" s="8"/>
    </row>
    <row r="27" spans="2:6" x14ac:dyDescent="0.25">
      <c r="D27" s="4"/>
      <c r="F27" s="8"/>
    </row>
    <row r="28" spans="2:6" x14ac:dyDescent="0.25">
      <c r="D28" s="4"/>
    </row>
  </sheetData>
  <mergeCells count="9">
    <mergeCell ref="B2:R2"/>
    <mergeCell ref="B4:R4"/>
    <mergeCell ref="B3:R3"/>
    <mergeCell ref="C7:C8"/>
    <mergeCell ref="D7:D8"/>
    <mergeCell ref="E7:P7"/>
    <mergeCell ref="Q7:Q8"/>
    <mergeCell ref="R7:R8"/>
    <mergeCell ref="B7:B8"/>
  </mergeCells>
  <pageMargins left="0.39370078740157483" right="0.39370078740157483" top="0.39370078740157483" bottom="0.39370078740157483" header="0" footer="0"/>
  <pageSetup paperSize="281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2:W26"/>
  <sheetViews>
    <sheetView showGridLines="0" zoomScale="80" zoomScaleNormal="80" workbookViewId="0">
      <selection activeCell="T2" sqref="T2"/>
    </sheetView>
  </sheetViews>
  <sheetFormatPr baseColWidth="10" defaultRowHeight="15" x14ac:dyDescent="0.25"/>
  <cols>
    <col min="1" max="1" width="4" style="72" customWidth="1"/>
    <col min="2" max="2" width="10.140625" style="73" customWidth="1"/>
    <col min="3" max="3" width="43.85546875" style="72" bestFit="1" customWidth="1"/>
    <col min="4" max="4" width="15.140625" style="72" customWidth="1"/>
    <col min="5" max="5" width="14.85546875" style="72" customWidth="1"/>
    <col min="6" max="12" width="13.5703125" style="72" customWidth="1"/>
    <col min="13" max="17" width="13.5703125" style="72" hidden="1" customWidth="1"/>
    <col min="18" max="19" width="13.5703125" style="72" customWidth="1"/>
    <col min="20" max="20" width="57" style="72" customWidth="1"/>
    <col min="21" max="16384" width="11.42578125" style="72"/>
  </cols>
  <sheetData>
    <row r="2" spans="2:23" x14ac:dyDescent="0.25">
      <c r="B2" s="84" t="s">
        <v>19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2:23" x14ac:dyDescent="0.25">
      <c r="B3" s="84" t="s">
        <v>51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2:23" x14ac:dyDescent="0.25">
      <c r="B4" s="95" t="s">
        <v>70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</row>
    <row r="5" spans="2:23" x14ac:dyDescent="0.25">
      <c r="E5" s="74"/>
    </row>
    <row r="6" spans="2:23" x14ac:dyDescent="0.25">
      <c r="E6" s="74"/>
    </row>
    <row r="7" spans="2:23" ht="15" customHeight="1" x14ac:dyDescent="0.25">
      <c r="B7" s="96" t="s">
        <v>0</v>
      </c>
      <c r="C7" s="86" t="s">
        <v>1</v>
      </c>
      <c r="D7" s="86" t="s">
        <v>52</v>
      </c>
      <c r="E7" s="86" t="s">
        <v>37</v>
      </c>
      <c r="F7" s="87" t="s">
        <v>53</v>
      </c>
      <c r="G7" s="88"/>
      <c r="H7" s="88"/>
      <c r="I7" s="88"/>
      <c r="J7" s="88"/>
      <c r="K7" s="88"/>
      <c r="L7" s="88"/>
      <c r="M7" s="88"/>
      <c r="N7" s="88"/>
      <c r="O7" s="88"/>
      <c r="P7" s="88"/>
      <c r="Q7" s="89"/>
      <c r="R7" s="90" t="s">
        <v>50</v>
      </c>
      <c r="S7" s="90" t="s">
        <v>3</v>
      </c>
      <c r="T7" s="90" t="s">
        <v>54</v>
      </c>
    </row>
    <row r="8" spans="2:23" x14ac:dyDescent="0.25">
      <c r="B8" s="96"/>
      <c r="C8" s="86"/>
      <c r="D8" s="86"/>
      <c r="E8" s="86"/>
      <c r="F8" s="59" t="s">
        <v>38</v>
      </c>
      <c r="G8" s="59" t="s">
        <v>39</v>
      </c>
      <c r="H8" s="59" t="s">
        <v>40</v>
      </c>
      <c r="I8" s="59" t="s">
        <v>41</v>
      </c>
      <c r="J8" s="59" t="s">
        <v>42</v>
      </c>
      <c r="K8" s="59" t="s">
        <v>43</v>
      </c>
      <c r="L8" s="59" t="s">
        <v>44</v>
      </c>
      <c r="M8" s="59" t="s">
        <v>45</v>
      </c>
      <c r="N8" s="59" t="s">
        <v>46</v>
      </c>
      <c r="O8" s="59" t="s">
        <v>47</v>
      </c>
      <c r="P8" s="59" t="s">
        <v>48</v>
      </c>
      <c r="Q8" s="59" t="s">
        <v>49</v>
      </c>
      <c r="R8" s="91"/>
      <c r="S8" s="91"/>
      <c r="T8" s="91"/>
      <c r="U8" s="74"/>
      <c r="V8" s="74"/>
      <c r="W8" s="74"/>
    </row>
    <row r="9" spans="2:23" ht="23.25" customHeight="1" x14ac:dyDescent="0.25">
      <c r="B9" s="53" t="s">
        <v>59</v>
      </c>
      <c r="C9" s="54" t="s">
        <v>9</v>
      </c>
      <c r="D9" s="58">
        <f>+D10</f>
        <v>0</v>
      </c>
      <c r="E9" s="58">
        <f>+E10</f>
        <v>14780000</v>
      </c>
      <c r="F9" s="58">
        <f t="shared" ref="F9:R9" si="0">+F10</f>
        <v>0</v>
      </c>
      <c r="G9" s="58">
        <f t="shared" si="0"/>
        <v>0</v>
      </c>
      <c r="H9" s="58">
        <f t="shared" si="0"/>
        <v>0</v>
      </c>
      <c r="I9" s="58">
        <f t="shared" si="0"/>
        <v>0</v>
      </c>
      <c r="J9" s="58">
        <f t="shared" si="0"/>
        <v>0</v>
      </c>
      <c r="K9" s="58">
        <f t="shared" si="0"/>
        <v>0</v>
      </c>
      <c r="L9" s="58">
        <f t="shared" si="0"/>
        <v>0</v>
      </c>
      <c r="M9" s="58">
        <f t="shared" si="0"/>
        <v>0</v>
      </c>
      <c r="N9" s="58">
        <f t="shared" si="0"/>
        <v>0</v>
      </c>
      <c r="O9" s="58">
        <f t="shared" si="0"/>
        <v>0</v>
      </c>
      <c r="P9" s="58">
        <f t="shared" si="0"/>
        <v>0</v>
      </c>
      <c r="Q9" s="58">
        <f t="shared" si="0"/>
        <v>0</v>
      </c>
      <c r="R9" s="58">
        <f t="shared" si="0"/>
        <v>0</v>
      </c>
      <c r="S9" s="77">
        <f t="shared" ref="S9:S10" si="1">R9/E9</f>
        <v>0</v>
      </c>
      <c r="T9" s="97" t="s">
        <v>68</v>
      </c>
      <c r="U9" s="74"/>
      <c r="V9" s="74"/>
      <c r="W9" s="74"/>
    </row>
    <row r="10" spans="2:23" ht="23.25" customHeight="1" x14ac:dyDescent="0.25">
      <c r="B10" s="3" t="s">
        <v>60</v>
      </c>
      <c r="C10" s="5" t="s">
        <v>61</v>
      </c>
      <c r="D10" s="7">
        <f>D11</f>
        <v>0</v>
      </c>
      <c r="E10" s="7">
        <f>E11</f>
        <v>14780000</v>
      </c>
      <c r="F10" s="7">
        <v>0</v>
      </c>
      <c r="G10" s="7">
        <v>0</v>
      </c>
      <c r="H10" s="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  <c r="P10" s="57">
        <v>0</v>
      </c>
      <c r="Q10" s="57">
        <v>0</v>
      </c>
      <c r="R10" s="57">
        <f t="shared" ref="R10" si="2">SUM(F10:Q10)</f>
        <v>0</v>
      </c>
      <c r="S10" s="78">
        <f t="shared" si="1"/>
        <v>0</v>
      </c>
      <c r="T10" s="98"/>
      <c r="U10" s="74"/>
      <c r="V10" s="74"/>
      <c r="W10" s="74"/>
    </row>
    <row r="11" spans="2:23" ht="23.25" customHeight="1" x14ac:dyDescent="0.25">
      <c r="B11" s="3" t="s">
        <v>62</v>
      </c>
      <c r="C11" s="5" t="s">
        <v>63</v>
      </c>
      <c r="D11" s="7">
        <v>0</v>
      </c>
      <c r="E11" s="7">
        <v>14780000</v>
      </c>
      <c r="F11" s="7">
        <v>0</v>
      </c>
      <c r="G11" s="7">
        <v>0</v>
      </c>
      <c r="H11" s="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v>0</v>
      </c>
      <c r="Q11" s="57">
        <v>0</v>
      </c>
      <c r="R11" s="57">
        <f t="shared" ref="R11" si="3">SUM(F11:Q11)</f>
        <v>0</v>
      </c>
      <c r="S11" s="78">
        <f t="shared" ref="S11" si="4">R11/E11</f>
        <v>0</v>
      </c>
      <c r="T11" s="99"/>
      <c r="U11" s="74"/>
      <c r="V11" s="74"/>
      <c r="W11" s="74"/>
    </row>
    <row r="12" spans="2:23" ht="15" customHeight="1" x14ac:dyDescent="0.25">
      <c r="B12" s="53">
        <v>31</v>
      </c>
      <c r="C12" s="54" t="s">
        <v>28</v>
      </c>
      <c r="D12" s="58">
        <f>+D13</f>
        <v>0</v>
      </c>
      <c r="E12" s="58">
        <f>+E13</f>
        <v>510000</v>
      </c>
      <c r="F12" s="58">
        <f t="shared" ref="F12:R12" si="5">+F13</f>
        <v>0</v>
      </c>
      <c r="G12" s="58">
        <f t="shared" si="5"/>
        <v>0</v>
      </c>
      <c r="H12" s="58">
        <f t="shared" si="5"/>
        <v>0</v>
      </c>
      <c r="I12" s="58">
        <f t="shared" si="5"/>
        <v>0</v>
      </c>
      <c r="J12" s="58">
        <f t="shared" si="5"/>
        <v>0</v>
      </c>
      <c r="K12" s="58">
        <f t="shared" si="5"/>
        <v>0</v>
      </c>
      <c r="L12" s="58">
        <f t="shared" si="5"/>
        <v>0</v>
      </c>
      <c r="M12" s="58">
        <f t="shared" si="5"/>
        <v>0</v>
      </c>
      <c r="N12" s="58">
        <f t="shared" si="5"/>
        <v>0</v>
      </c>
      <c r="O12" s="58">
        <f t="shared" si="5"/>
        <v>0</v>
      </c>
      <c r="P12" s="58">
        <f t="shared" si="5"/>
        <v>0</v>
      </c>
      <c r="Q12" s="58">
        <f t="shared" si="5"/>
        <v>0</v>
      </c>
      <c r="R12" s="58">
        <f t="shared" si="5"/>
        <v>0</v>
      </c>
      <c r="S12" s="77">
        <f t="shared" ref="S12:S16" si="6">R12/E12</f>
        <v>0</v>
      </c>
      <c r="T12" s="94" t="s">
        <v>57</v>
      </c>
      <c r="U12" s="74"/>
      <c r="V12" s="74"/>
      <c r="W12" s="74"/>
    </row>
    <row r="13" spans="2:23" x14ac:dyDescent="0.25">
      <c r="B13" s="3" t="s">
        <v>11</v>
      </c>
      <c r="C13" s="5" t="s">
        <v>12</v>
      </c>
      <c r="D13" s="67">
        <v>0</v>
      </c>
      <c r="E13" s="67">
        <v>510000</v>
      </c>
      <c r="F13" s="67">
        <v>0</v>
      </c>
      <c r="G13" s="67">
        <v>0</v>
      </c>
      <c r="H13" s="67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8">
        <f t="shared" ref="R13" si="7">SUM(F13:Q13)</f>
        <v>0</v>
      </c>
      <c r="S13" s="79">
        <f t="shared" si="6"/>
        <v>0</v>
      </c>
      <c r="T13" s="94"/>
      <c r="U13" s="74"/>
      <c r="V13" s="74"/>
      <c r="W13" s="74"/>
    </row>
    <row r="14" spans="2:23" s="76" customFormat="1" ht="24.75" customHeight="1" x14ac:dyDescent="0.25">
      <c r="B14" s="63" t="s">
        <v>64</v>
      </c>
      <c r="C14" s="64" t="s">
        <v>9</v>
      </c>
      <c r="D14" s="1">
        <f>+D15</f>
        <v>0</v>
      </c>
      <c r="E14" s="1">
        <f>+E15</f>
        <v>1334822</v>
      </c>
      <c r="F14" s="1">
        <f t="shared" ref="F14:R14" si="8">+F15</f>
        <v>0</v>
      </c>
      <c r="G14" s="1">
        <f t="shared" si="8"/>
        <v>0</v>
      </c>
      <c r="H14" s="1">
        <f t="shared" si="8"/>
        <v>0</v>
      </c>
      <c r="I14" s="70">
        <f t="shared" si="8"/>
        <v>0</v>
      </c>
      <c r="J14" s="70">
        <f t="shared" si="8"/>
        <v>0</v>
      </c>
      <c r="K14" s="70">
        <f t="shared" si="8"/>
        <v>0</v>
      </c>
      <c r="L14" s="70">
        <f t="shared" si="8"/>
        <v>0</v>
      </c>
      <c r="M14" s="70">
        <f t="shared" si="8"/>
        <v>0</v>
      </c>
      <c r="N14" s="70">
        <f t="shared" si="8"/>
        <v>0</v>
      </c>
      <c r="O14" s="70">
        <f t="shared" si="8"/>
        <v>0</v>
      </c>
      <c r="P14" s="70">
        <f t="shared" si="8"/>
        <v>0</v>
      </c>
      <c r="Q14" s="70">
        <f t="shared" si="8"/>
        <v>0</v>
      </c>
      <c r="R14" s="70">
        <f t="shared" si="8"/>
        <v>0</v>
      </c>
      <c r="S14" s="80">
        <f t="shared" si="6"/>
        <v>0</v>
      </c>
      <c r="T14" s="100" t="s">
        <v>69</v>
      </c>
      <c r="U14" s="75"/>
      <c r="V14" s="75"/>
      <c r="W14" s="75"/>
    </row>
    <row r="15" spans="2:23" ht="24.75" customHeight="1" x14ac:dyDescent="0.25">
      <c r="B15" s="62" t="s">
        <v>65</v>
      </c>
      <c r="C15" s="65" t="s">
        <v>61</v>
      </c>
      <c r="D15" s="2">
        <f>D16</f>
        <v>0</v>
      </c>
      <c r="E15" s="2">
        <f>E16</f>
        <v>1334822</v>
      </c>
      <c r="F15" s="2">
        <v>0</v>
      </c>
      <c r="G15" s="2">
        <v>0</v>
      </c>
      <c r="H15" s="2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f t="shared" ref="R15:R16" si="9">SUM(F15:Q15)</f>
        <v>0</v>
      </c>
      <c r="S15" s="81">
        <f t="shared" si="6"/>
        <v>0</v>
      </c>
      <c r="T15" s="101"/>
      <c r="U15" s="74"/>
      <c r="V15" s="74"/>
      <c r="W15" s="74"/>
    </row>
    <row r="16" spans="2:23" ht="24.75" customHeight="1" x14ac:dyDescent="0.25">
      <c r="B16" s="62" t="s">
        <v>66</v>
      </c>
      <c r="C16" s="66" t="s">
        <v>67</v>
      </c>
      <c r="D16" s="2">
        <v>0</v>
      </c>
      <c r="E16" s="2">
        <v>1334822</v>
      </c>
      <c r="F16" s="2">
        <v>0</v>
      </c>
      <c r="G16" s="2">
        <v>0</v>
      </c>
      <c r="H16" s="2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f t="shared" si="9"/>
        <v>0</v>
      </c>
      <c r="S16" s="81">
        <f t="shared" si="6"/>
        <v>0</v>
      </c>
      <c r="T16" s="102"/>
      <c r="U16" s="74"/>
      <c r="V16" s="74"/>
      <c r="W16" s="74"/>
    </row>
    <row r="17" spans="2:23" ht="15" customHeight="1" x14ac:dyDescent="0.25">
      <c r="B17" s="53">
        <v>34</v>
      </c>
      <c r="C17" s="54" t="s">
        <v>14</v>
      </c>
      <c r="D17" s="55">
        <f>+D18</f>
        <v>0</v>
      </c>
      <c r="E17" s="56">
        <f>+E18</f>
        <v>86094</v>
      </c>
      <c r="F17" s="69">
        <f t="shared" ref="F17:R17" si="10">+F18</f>
        <v>0</v>
      </c>
      <c r="G17" s="69">
        <f t="shared" si="10"/>
        <v>0</v>
      </c>
      <c r="H17" s="69">
        <f t="shared" si="10"/>
        <v>0</v>
      </c>
      <c r="I17" s="69">
        <f t="shared" si="10"/>
        <v>0</v>
      </c>
      <c r="J17" s="69">
        <f t="shared" si="10"/>
        <v>0</v>
      </c>
      <c r="K17" s="69">
        <f t="shared" si="10"/>
        <v>86094</v>
      </c>
      <c r="L17" s="69">
        <f t="shared" si="10"/>
        <v>0</v>
      </c>
      <c r="M17" s="69">
        <f t="shared" si="10"/>
        <v>0</v>
      </c>
      <c r="N17" s="69">
        <f t="shared" si="10"/>
        <v>0</v>
      </c>
      <c r="O17" s="69">
        <f t="shared" si="10"/>
        <v>0</v>
      </c>
      <c r="P17" s="69">
        <f t="shared" si="10"/>
        <v>0</v>
      </c>
      <c r="Q17" s="69">
        <f t="shared" si="10"/>
        <v>0</v>
      </c>
      <c r="R17" s="69">
        <f t="shared" si="10"/>
        <v>86094</v>
      </c>
      <c r="S17" s="82">
        <f>R17/E17</f>
        <v>1</v>
      </c>
      <c r="T17" s="94" t="s">
        <v>58</v>
      </c>
      <c r="U17" s="74"/>
      <c r="V17" s="74"/>
      <c r="W17" s="74"/>
    </row>
    <row r="18" spans="2:23" x14ac:dyDescent="0.25">
      <c r="B18" s="3" t="s">
        <v>55</v>
      </c>
      <c r="C18" s="5" t="s">
        <v>56</v>
      </c>
      <c r="D18" s="7">
        <v>0</v>
      </c>
      <c r="E18" s="51">
        <v>86094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86094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f>SUM(F18:Q18)</f>
        <v>86094</v>
      </c>
      <c r="S18" s="61">
        <f t="shared" ref="S18:S19" si="11">R18/E18</f>
        <v>1</v>
      </c>
      <c r="T18" s="94"/>
      <c r="U18" s="74"/>
      <c r="V18" s="74"/>
      <c r="W18" s="74"/>
    </row>
    <row r="19" spans="2:23" x14ac:dyDescent="0.25">
      <c r="B19" s="92" t="s">
        <v>16</v>
      </c>
      <c r="C19" s="93"/>
      <c r="D19" s="52">
        <f>+D12+D17</f>
        <v>0</v>
      </c>
      <c r="E19" s="52">
        <f>E9+E12+E14+E17</f>
        <v>16710916</v>
      </c>
      <c r="F19" s="52">
        <f>+F12+F17</f>
        <v>0</v>
      </c>
      <c r="G19" s="52">
        <f t="shared" ref="G19:Q19" si="12">+G12+G17</f>
        <v>0</v>
      </c>
      <c r="H19" s="52">
        <f t="shared" si="12"/>
        <v>0</v>
      </c>
      <c r="I19" s="52">
        <f t="shared" si="12"/>
        <v>0</v>
      </c>
      <c r="J19" s="52">
        <f t="shared" si="12"/>
        <v>0</v>
      </c>
      <c r="K19" s="52">
        <f t="shared" si="12"/>
        <v>86094</v>
      </c>
      <c r="L19" s="52">
        <f t="shared" si="12"/>
        <v>0</v>
      </c>
      <c r="M19" s="52">
        <f t="shared" si="12"/>
        <v>0</v>
      </c>
      <c r="N19" s="52">
        <f t="shared" si="12"/>
        <v>0</v>
      </c>
      <c r="O19" s="52">
        <f t="shared" si="12"/>
        <v>0</v>
      </c>
      <c r="P19" s="52">
        <f t="shared" si="12"/>
        <v>0</v>
      </c>
      <c r="Q19" s="52">
        <f t="shared" si="12"/>
        <v>0</v>
      </c>
      <c r="R19" s="52">
        <f>+R9+R12+R14+R17</f>
        <v>86094</v>
      </c>
      <c r="S19" s="83">
        <f t="shared" si="11"/>
        <v>5.1519617476384894E-3</v>
      </c>
      <c r="T19" s="74"/>
      <c r="U19" s="74"/>
      <c r="V19" s="74"/>
      <c r="W19" s="74"/>
    </row>
    <row r="20" spans="2:23" x14ac:dyDescent="0.25">
      <c r="E20" s="74"/>
    </row>
    <row r="21" spans="2:23" x14ac:dyDescent="0.25"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</row>
    <row r="23" spans="2:23" x14ac:dyDescent="0.25"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</row>
    <row r="24" spans="2:23" x14ac:dyDescent="0.25">
      <c r="E24" s="74"/>
    </row>
    <row r="25" spans="2:23" x14ac:dyDescent="0.25">
      <c r="E25" s="74"/>
    </row>
    <row r="26" spans="2:23" x14ac:dyDescent="0.25">
      <c r="E26" s="74"/>
    </row>
  </sheetData>
  <mergeCells count="16">
    <mergeCell ref="B19:C19"/>
    <mergeCell ref="T7:T8"/>
    <mergeCell ref="T17:T18"/>
    <mergeCell ref="B2:S2"/>
    <mergeCell ref="B4:S4"/>
    <mergeCell ref="B3:S3"/>
    <mergeCell ref="F7:Q7"/>
    <mergeCell ref="E7:E8"/>
    <mergeCell ref="D7:D8"/>
    <mergeCell ref="C7:C8"/>
    <mergeCell ref="B7:B8"/>
    <mergeCell ref="R7:R8"/>
    <mergeCell ref="S7:S8"/>
    <mergeCell ref="T12:T13"/>
    <mergeCell ref="T9:T11"/>
    <mergeCell ref="T14:T16"/>
  </mergeCells>
  <phoneticPr fontId="14" type="noConversion"/>
  <pageMargins left="0.39370078740157483" right="0.39370078740157483" top="0.39370078740157483" bottom="0.39370078740157483" header="0" footer="0"/>
  <pageSetup paperSize="281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B4:R50"/>
  <sheetViews>
    <sheetView topLeftCell="C30" workbookViewId="0">
      <selection activeCell="C36" sqref="B36:R50"/>
    </sheetView>
  </sheetViews>
  <sheetFormatPr baseColWidth="10" defaultRowHeight="15" x14ac:dyDescent="0.25"/>
  <cols>
    <col min="3" max="3" width="29" bestFit="1" customWidth="1"/>
    <col min="4" max="4" width="14.28515625" hidden="1" customWidth="1"/>
    <col min="5" max="5" width="11.42578125" hidden="1" customWidth="1"/>
    <col min="6" max="6" width="12.7109375" hidden="1" customWidth="1"/>
    <col min="7" max="12" width="11.42578125" hidden="1" customWidth="1"/>
  </cols>
  <sheetData>
    <row r="4" spans="2:15" x14ac:dyDescent="0.25">
      <c r="B4" s="103" t="s">
        <v>21</v>
      </c>
      <c r="C4" s="103" t="s">
        <v>22</v>
      </c>
      <c r="D4" s="106" t="s">
        <v>23</v>
      </c>
      <c r="E4" s="107"/>
      <c r="F4" s="108"/>
      <c r="G4" s="106" t="s">
        <v>24</v>
      </c>
      <c r="H4" s="107"/>
      <c r="I4" s="108"/>
      <c r="J4" s="106" t="s">
        <v>36</v>
      </c>
      <c r="K4" s="107"/>
      <c r="L4" s="108"/>
      <c r="M4" s="106" t="s">
        <v>7</v>
      </c>
      <c r="N4" s="107"/>
      <c r="O4" s="108"/>
    </row>
    <row r="5" spans="2:15" x14ac:dyDescent="0.25">
      <c r="B5" s="104"/>
      <c r="C5" s="104"/>
      <c r="D5" s="109" t="s">
        <v>19</v>
      </c>
      <c r="E5" s="110"/>
      <c r="F5" s="111"/>
      <c r="G5" s="109" t="s">
        <v>25</v>
      </c>
      <c r="H5" s="110"/>
      <c r="I5" s="111"/>
      <c r="J5" s="109" t="s">
        <v>35</v>
      </c>
      <c r="K5" s="110"/>
      <c r="L5" s="111"/>
      <c r="M5" s="109" t="s">
        <v>19</v>
      </c>
      <c r="N5" s="110"/>
      <c r="O5" s="111"/>
    </row>
    <row r="6" spans="2:15" x14ac:dyDescent="0.25">
      <c r="B6" s="104"/>
      <c r="C6" s="104"/>
      <c r="D6" s="103" t="s">
        <v>2</v>
      </c>
      <c r="E6" s="103" t="s">
        <v>20</v>
      </c>
      <c r="F6" s="12" t="s">
        <v>26</v>
      </c>
      <c r="G6" s="103" t="s">
        <v>2</v>
      </c>
      <c r="H6" s="103" t="s">
        <v>20</v>
      </c>
      <c r="I6" s="12" t="s">
        <v>26</v>
      </c>
      <c r="J6" s="103" t="s">
        <v>2</v>
      </c>
      <c r="K6" s="103" t="s">
        <v>20</v>
      </c>
      <c r="L6" s="41" t="s">
        <v>26</v>
      </c>
      <c r="M6" s="103" t="s">
        <v>2</v>
      </c>
      <c r="N6" s="103" t="s">
        <v>20</v>
      </c>
      <c r="O6" s="12" t="s">
        <v>26</v>
      </c>
    </row>
    <row r="7" spans="2:15" x14ac:dyDescent="0.25">
      <c r="B7" s="105"/>
      <c r="C7" s="105"/>
      <c r="D7" s="105"/>
      <c r="E7" s="105"/>
      <c r="F7" s="13" t="s">
        <v>20</v>
      </c>
      <c r="G7" s="105"/>
      <c r="H7" s="105"/>
      <c r="I7" s="13" t="s">
        <v>20</v>
      </c>
      <c r="J7" s="105"/>
      <c r="K7" s="105"/>
      <c r="L7" s="42" t="s">
        <v>20</v>
      </c>
      <c r="M7" s="105"/>
      <c r="N7" s="105"/>
      <c r="O7" s="13" t="s">
        <v>20</v>
      </c>
    </row>
    <row r="8" spans="2:15" x14ac:dyDescent="0.25">
      <c r="B8" s="14">
        <v>21</v>
      </c>
      <c r="C8" s="15" t="s">
        <v>4</v>
      </c>
      <c r="D8" s="16" t="e">
        <f>VLOOKUP(B8,#REF!,3,FALSE)</f>
        <v>#REF!</v>
      </c>
      <c r="E8" s="16" t="e">
        <f>VLOOKUP(B8,#REF!,6,FALSE)</f>
        <v>#REF!</v>
      </c>
      <c r="F8" s="18" t="e">
        <f>E8/D8</f>
        <v>#REF!</v>
      </c>
      <c r="G8" s="16" t="e">
        <f>VLOOKUP(B8,#REF!,3,FALSE)</f>
        <v>#REF!</v>
      </c>
      <c r="H8" s="16" t="e">
        <f>VLOOKUP(B8,#REF!,6,FALSE)</f>
        <v>#REF!</v>
      </c>
      <c r="I8" s="20" t="e">
        <f>H8/G8</f>
        <v>#REF!</v>
      </c>
      <c r="J8" s="19">
        <v>0</v>
      </c>
      <c r="K8" s="19">
        <v>0</v>
      </c>
      <c r="L8" s="20">
        <v>0</v>
      </c>
      <c r="M8" s="16" t="e">
        <f>D8+G8+J8</f>
        <v>#REF!</v>
      </c>
      <c r="N8" s="16" t="e">
        <f>E8+H8+K8</f>
        <v>#REF!</v>
      </c>
      <c r="O8" s="20" t="e">
        <f>N8/M8</f>
        <v>#REF!</v>
      </c>
    </row>
    <row r="9" spans="2:15" x14ac:dyDescent="0.25">
      <c r="B9" s="14">
        <v>22</v>
      </c>
      <c r="C9" s="15" t="s">
        <v>5</v>
      </c>
      <c r="D9" s="16" t="e">
        <f>VLOOKUP(B9,#REF!,3,FALSE)</f>
        <v>#REF!</v>
      </c>
      <c r="E9" s="16" t="e">
        <f>VLOOKUP(B9,#REF!,6,FALSE)</f>
        <v>#REF!</v>
      </c>
      <c r="F9" s="18" t="e">
        <f t="shared" ref="F9:F19" si="0">E9/D9</f>
        <v>#REF!</v>
      </c>
      <c r="G9" s="16" t="e">
        <f>VLOOKUP(B9,#REF!,3,FALSE)</f>
        <v>#REF!</v>
      </c>
      <c r="H9" s="16" t="e">
        <f>VLOOKUP(B9,#REF!,6,FALSE)</f>
        <v>#REF!</v>
      </c>
      <c r="I9" s="20" t="e">
        <f>H9/G9</f>
        <v>#REF!</v>
      </c>
      <c r="J9" s="19">
        <v>0</v>
      </c>
      <c r="K9" s="19">
        <v>0</v>
      </c>
      <c r="L9" s="20">
        <v>0</v>
      </c>
      <c r="M9" s="16" t="e">
        <f t="shared" ref="M9:M18" si="1">D9+G9+J9</f>
        <v>#REF!</v>
      </c>
      <c r="N9" s="16" t="e">
        <f t="shared" ref="N9:N18" si="2">E9+H9</f>
        <v>#REF!</v>
      </c>
      <c r="O9" s="20" t="e">
        <f t="shared" ref="O9:O18" si="3">N9/M9</f>
        <v>#REF!</v>
      </c>
    </row>
    <row r="10" spans="2:15" x14ac:dyDescent="0.25">
      <c r="B10" s="14">
        <v>23</v>
      </c>
      <c r="C10" s="15" t="s">
        <v>8</v>
      </c>
      <c r="D10" s="16" t="e">
        <f>VLOOKUP(B10,#REF!,3,FALSE)</f>
        <v>#REF!</v>
      </c>
      <c r="E10" s="16" t="e">
        <f>VLOOKUP(B10,#REF!,6,FALSE)</f>
        <v>#REF!</v>
      </c>
      <c r="F10" s="18" t="e">
        <f t="shared" si="0"/>
        <v>#REF!</v>
      </c>
      <c r="G10" s="19">
        <v>0</v>
      </c>
      <c r="H10" s="19">
        <v>0</v>
      </c>
      <c r="I10" s="20">
        <v>0</v>
      </c>
      <c r="J10" s="19">
        <v>0</v>
      </c>
      <c r="K10" s="19">
        <v>0</v>
      </c>
      <c r="L10" s="20">
        <v>0</v>
      </c>
      <c r="M10" s="16" t="e">
        <f t="shared" si="1"/>
        <v>#REF!</v>
      </c>
      <c r="N10" s="16" t="e">
        <f t="shared" si="2"/>
        <v>#REF!</v>
      </c>
      <c r="O10" s="20" t="e">
        <f t="shared" si="3"/>
        <v>#REF!</v>
      </c>
    </row>
    <row r="11" spans="2:15" x14ac:dyDescent="0.25">
      <c r="B11" s="14">
        <v>24</v>
      </c>
      <c r="C11" s="15" t="s">
        <v>9</v>
      </c>
      <c r="D11" s="16" t="e">
        <f>VLOOKUP(B11,#REF!,3,FALSE)</f>
        <v>#REF!</v>
      </c>
      <c r="E11" s="16" t="e">
        <f>VLOOKUP(B11,#REF!,6,FALSE)</f>
        <v>#REF!</v>
      </c>
      <c r="F11" s="18" t="e">
        <f t="shared" si="0"/>
        <v>#REF!</v>
      </c>
      <c r="G11" s="16" t="e">
        <f>VLOOKUP(B11,#REF!,3,FALSE)</f>
        <v>#REF!</v>
      </c>
      <c r="H11" s="16" t="e">
        <f>VLOOKUP(B11,#REF!,6,FALSE)</f>
        <v>#REF!</v>
      </c>
      <c r="I11" s="20" t="e">
        <f>H11/G11</f>
        <v>#REF!</v>
      </c>
      <c r="J11" s="19">
        <v>0</v>
      </c>
      <c r="K11" s="19">
        <v>0</v>
      </c>
      <c r="L11" s="20">
        <v>0</v>
      </c>
      <c r="M11" s="16" t="e">
        <f t="shared" si="1"/>
        <v>#REF!</v>
      </c>
      <c r="N11" s="16" t="e">
        <f t="shared" si="2"/>
        <v>#REF!</v>
      </c>
      <c r="O11" s="20" t="e">
        <f t="shared" si="3"/>
        <v>#REF!</v>
      </c>
    </row>
    <row r="12" spans="2:15" x14ac:dyDescent="0.25">
      <c r="B12" s="14">
        <v>25</v>
      </c>
      <c r="C12" s="15" t="s">
        <v>10</v>
      </c>
      <c r="D12" s="16" t="e">
        <f>VLOOKUP(B12,#REF!,3,FALSE)</f>
        <v>#REF!</v>
      </c>
      <c r="E12" s="16" t="e">
        <f>VLOOKUP(B12,#REF!,6,FALSE)</f>
        <v>#REF!</v>
      </c>
      <c r="F12" s="18" t="e">
        <f t="shared" si="0"/>
        <v>#REF!</v>
      </c>
      <c r="G12" s="19">
        <v>0</v>
      </c>
      <c r="H12" s="19">
        <v>0</v>
      </c>
      <c r="I12" s="20">
        <v>0</v>
      </c>
      <c r="J12" s="19">
        <v>0</v>
      </c>
      <c r="K12" s="19">
        <v>0</v>
      </c>
      <c r="L12" s="20">
        <v>0</v>
      </c>
      <c r="M12" s="16" t="e">
        <f t="shared" si="1"/>
        <v>#REF!</v>
      </c>
      <c r="N12" s="16" t="e">
        <f t="shared" si="2"/>
        <v>#REF!</v>
      </c>
      <c r="O12" s="20" t="e">
        <f t="shared" si="3"/>
        <v>#REF!</v>
      </c>
    </row>
    <row r="13" spans="2:15" x14ac:dyDescent="0.25">
      <c r="B13" s="14">
        <v>29</v>
      </c>
      <c r="C13" s="15" t="s">
        <v>27</v>
      </c>
      <c r="D13" s="16" t="e">
        <f>VLOOKUP(B13,#REF!,3,FALSE)</f>
        <v>#REF!</v>
      </c>
      <c r="E13" s="16" t="e">
        <f>VLOOKUP(B13,#REF!,6,FALSE)</f>
        <v>#REF!</v>
      </c>
      <c r="F13" s="18" t="e">
        <f t="shared" si="0"/>
        <v>#REF!</v>
      </c>
      <c r="G13" s="19">
        <v>0</v>
      </c>
      <c r="H13" s="19">
        <v>0</v>
      </c>
      <c r="I13" s="20">
        <v>0</v>
      </c>
      <c r="J13" s="19">
        <v>0</v>
      </c>
      <c r="K13" s="19">
        <v>0</v>
      </c>
      <c r="L13" s="20">
        <v>0</v>
      </c>
      <c r="M13" s="16" t="e">
        <f t="shared" si="1"/>
        <v>#REF!</v>
      </c>
      <c r="N13" s="16" t="e">
        <f t="shared" si="2"/>
        <v>#REF!</v>
      </c>
      <c r="O13" s="20" t="e">
        <f t="shared" si="3"/>
        <v>#REF!</v>
      </c>
    </row>
    <row r="14" spans="2:15" x14ac:dyDescent="0.25">
      <c r="B14" s="43">
        <v>30</v>
      </c>
      <c r="C14" s="15" t="s">
        <v>35</v>
      </c>
      <c r="D14" s="16" t="e">
        <f>VLOOKUP(B14,#REF!,3,FALSE)</f>
        <v>#REF!</v>
      </c>
      <c r="E14" s="16" t="e">
        <f>VLOOKUP(B14,#REF!,6,FALSE)</f>
        <v>#REF!</v>
      </c>
      <c r="F14" s="18" t="e">
        <f t="shared" si="0"/>
        <v>#REF!</v>
      </c>
      <c r="G14" s="19">
        <v>0</v>
      </c>
      <c r="H14" s="19">
        <v>0</v>
      </c>
      <c r="I14" s="20">
        <v>0</v>
      </c>
      <c r="J14" s="19">
        <v>0</v>
      </c>
      <c r="K14" s="19">
        <v>0</v>
      </c>
      <c r="L14" s="20">
        <v>0</v>
      </c>
      <c r="M14" s="16" t="e">
        <f t="shared" si="1"/>
        <v>#REF!</v>
      </c>
      <c r="N14" s="16" t="e">
        <f t="shared" si="2"/>
        <v>#REF!</v>
      </c>
      <c r="O14" s="20" t="e">
        <f t="shared" si="3"/>
        <v>#REF!</v>
      </c>
    </row>
    <row r="15" spans="2:15" x14ac:dyDescent="0.25">
      <c r="B15" s="14">
        <v>31</v>
      </c>
      <c r="C15" s="15" t="s">
        <v>28</v>
      </c>
      <c r="D15" s="19">
        <v>0</v>
      </c>
      <c r="E15" s="19">
        <v>0</v>
      </c>
      <c r="F15" s="20">
        <v>0</v>
      </c>
      <c r="G15" s="19">
        <v>0</v>
      </c>
      <c r="H15" s="19">
        <v>0</v>
      </c>
      <c r="I15" s="20">
        <v>0</v>
      </c>
      <c r="J15" s="16" t="e">
        <f>VLOOKUP(B15,'01-50'!$B$17:$S$68,3,FALSE)</f>
        <v>#N/A</v>
      </c>
      <c r="K15" s="16" t="e">
        <f>VLOOKUP(B15,'01-50'!$B$17:$S$68,6,FALSE)</f>
        <v>#N/A</v>
      </c>
      <c r="L15" s="20" t="e">
        <f>+K15/J15</f>
        <v>#N/A</v>
      </c>
      <c r="M15" s="16" t="e">
        <f t="shared" si="1"/>
        <v>#N/A</v>
      </c>
      <c r="N15" s="16">
        <f t="shared" si="2"/>
        <v>0</v>
      </c>
      <c r="O15" s="20" t="e">
        <f t="shared" si="3"/>
        <v>#N/A</v>
      </c>
    </row>
    <row r="16" spans="2:15" x14ac:dyDescent="0.25">
      <c r="B16" s="14">
        <v>33</v>
      </c>
      <c r="C16" s="15" t="s">
        <v>13</v>
      </c>
      <c r="D16" s="16" t="e">
        <f>VLOOKUP(B16,#REF!,3,FALSE)</f>
        <v>#REF!</v>
      </c>
      <c r="E16" s="16" t="e">
        <f>VLOOKUP(B16,#REF!,6,FALSE)</f>
        <v>#REF!</v>
      </c>
      <c r="F16" s="18" t="e">
        <f t="shared" si="0"/>
        <v>#REF!</v>
      </c>
      <c r="G16" s="19">
        <v>0</v>
      </c>
      <c r="H16" s="19">
        <v>0</v>
      </c>
      <c r="I16" s="20">
        <v>0</v>
      </c>
      <c r="J16" s="19">
        <v>0</v>
      </c>
      <c r="K16" s="19">
        <v>0</v>
      </c>
      <c r="L16" s="20">
        <v>0</v>
      </c>
      <c r="M16" s="16" t="e">
        <f t="shared" si="1"/>
        <v>#REF!</v>
      </c>
      <c r="N16" s="16" t="e">
        <f t="shared" si="2"/>
        <v>#REF!</v>
      </c>
      <c r="O16" s="20" t="e">
        <f t="shared" si="3"/>
        <v>#REF!</v>
      </c>
    </row>
    <row r="17" spans="2:15" x14ac:dyDescent="0.25">
      <c r="B17" s="14">
        <v>34</v>
      </c>
      <c r="C17" s="15" t="s">
        <v>14</v>
      </c>
      <c r="D17" s="16" t="e">
        <f>VLOOKUP(B17,#REF!,3,FALSE)</f>
        <v>#REF!</v>
      </c>
      <c r="E17" s="16" t="e">
        <f>VLOOKUP(B17,#REF!,6,FALSE)</f>
        <v>#REF!</v>
      </c>
      <c r="F17" s="18" t="e">
        <f t="shared" si="0"/>
        <v>#REF!</v>
      </c>
      <c r="G17" s="16" t="e">
        <f>VLOOKUP(B17,#REF!,3,FALSE)</f>
        <v>#REF!</v>
      </c>
      <c r="H17" s="16" t="e">
        <f>VLOOKUP(B17,#REF!,6,FALSE)</f>
        <v>#REF!</v>
      </c>
      <c r="I17" s="20" t="e">
        <f>H17/G17</f>
        <v>#REF!</v>
      </c>
      <c r="J17" s="19">
        <v>0</v>
      </c>
      <c r="K17" s="19">
        <v>0</v>
      </c>
      <c r="L17" s="20">
        <v>0</v>
      </c>
      <c r="M17" s="16" t="e">
        <f t="shared" si="1"/>
        <v>#REF!</v>
      </c>
      <c r="N17" s="16" t="e">
        <f t="shared" si="2"/>
        <v>#REF!</v>
      </c>
      <c r="O17" s="20" t="e">
        <f t="shared" si="3"/>
        <v>#REF!</v>
      </c>
    </row>
    <row r="18" spans="2:15" x14ac:dyDescent="0.25">
      <c r="B18" s="14" t="s">
        <v>15</v>
      </c>
      <c r="C18" s="15" t="s">
        <v>6</v>
      </c>
      <c r="D18" s="16" t="e">
        <f>VLOOKUP(B18,#REF!,3,FALSE)</f>
        <v>#REF!</v>
      </c>
      <c r="E18" s="16" t="e">
        <f>VLOOKUP(B18,#REF!,6,FALSE)</f>
        <v>#REF!</v>
      </c>
      <c r="F18" s="18" t="e">
        <f t="shared" si="0"/>
        <v>#REF!</v>
      </c>
      <c r="G18" s="16" t="e">
        <f>VLOOKUP(B18,#REF!,3,FALSE)</f>
        <v>#REF!</v>
      </c>
      <c r="H18" s="16" t="e">
        <f>VLOOKUP(B18,#REF!,6,FALSE)</f>
        <v>#REF!</v>
      </c>
      <c r="I18" s="20" t="e">
        <f>H18/G18</f>
        <v>#REF!</v>
      </c>
      <c r="J18" s="19">
        <v>0</v>
      </c>
      <c r="K18" s="19">
        <v>0</v>
      </c>
      <c r="L18" s="20">
        <v>0</v>
      </c>
      <c r="M18" s="16" t="e">
        <f t="shared" si="1"/>
        <v>#REF!</v>
      </c>
      <c r="N18" s="16" t="e">
        <f t="shared" si="2"/>
        <v>#REF!</v>
      </c>
      <c r="O18" s="20" t="e">
        <f t="shared" si="3"/>
        <v>#REF!</v>
      </c>
    </row>
    <row r="19" spans="2:15" x14ac:dyDescent="0.25">
      <c r="B19" s="112" t="s">
        <v>16</v>
      </c>
      <c r="C19" s="113"/>
      <c r="D19" s="17" t="e">
        <f>SUM(D8:D18)</f>
        <v>#REF!</v>
      </c>
      <c r="E19" s="17" t="e">
        <f>SUM(E8:E18)</f>
        <v>#REF!</v>
      </c>
      <c r="F19" s="21" t="e">
        <f t="shared" si="0"/>
        <v>#REF!</v>
      </c>
      <c r="G19" s="17" t="e">
        <f>SUM(G8:G18)</f>
        <v>#REF!</v>
      </c>
      <c r="H19" s="17" t="e">
        <f>SUM(H8:H18)</f>
        <v>#REF!</v>
      </c>
      <c r="I19" s="21" t="e">
        <f>H19/G19</f>
        <v>#REF!</v>
      </c>
      <c r="J19" s="17" t="e">
        <f>SUM(J8:J18)</f>
        <v>#N/A</v>
      </c>
      <c r="K19" s="17" t="e">
        <f>SUM(K8:K18)</f>
        <v>#N/A</v>
      </c>
      <c r="L19" s="21" t="e">
        <f>K19/J19</f>
        <v>#N/A</v>
      </c>
      <c r="M19" s="17" t="e">
        <f>SUM(M8:M18)</f>
        <v>#REF!</v>
      </c>
      <c r="N19" s="17" t="e">
        <f>SUM(N8:N18)</f>
        <v>#REF!</v>
      </c>
      <c r="O19" s="21" t="e">
        <f>N19/M19</f>
        <v>#REF!</v>
      </c>
    </row>
    <row r="23" spans="2:15" x14ac:dyDescent="0.25">
      <c r="B23" s="114" t="s">
        <v>21</v>
      </c>
      <c r="C23" s="114" t="s">
        <v>22</v>
      </c>
      <c r="D23" s="117" t="s">
        <v>23</v>
      </c>
      <c r="E23" s="118"/>
      <c r="F23" s="119"/>
    </row>
    <row r="24" spans="2:15" ht="25.5" customHeight="1" x14ac:dyDescent="0.25">
      <c r="B24" s="115"/>
      <c r="C24" s="115"/>
      <c r="D24" s="120" t="s">
        <v>29</v>
      </c>
      <c r="E24" s="121"/>
      <c r="F24" s="122"/>
    </row>
    <row r="25" spans="2:15" x14ac:dyDescent="0.25">
      <c r="B25" s="115"/>
      <c r="C25" s="115"/>
      <c r="D25" s="114" t="s">
        <v>2</v>
      </c>
      <c r="E25" s="114" t="s">
        <v>20</v>
      </c>
      <c r="F25" s="22" t="s">
        <v>26</v>
      </c>
    </row>
    <row r="26" spans="2:15" x14ac:dyDescent="0.25">
      <c r="B26" s="116"/>
      <c r="C26" s="116"/>
      <c r="D26" s="116"/>
      <c r="E26" s="116"/>
      <c r="F26" s="23" t="s">
        <v>20</v>
      </c>
    </row>
    <row r="27" spans="2:15" x14ac:dyDescent="0.25">
      <c r="B27" s="24">
        <v>21</v>
      </c>
      <c r="C27" s="25" t="s">
        <v>4</v>
      </c>
      <c r="D27" s="37" t="e">
        <f>VLOOKUP(B27,#REF!,3,FALSE)</f>
        <v>#REF!</v>
      </c>
      <c r="E27" s="37" t="e">
        <f>VLOOKUP(B27,#REF!,6,FALSE)</f>
        <v>#REF!</v>
      </c>
      <c r="F27" s="38" t="e">
        <f>E27/D27</f>
        <v>#REF!</v>
      </c>
    </row>
    <row r="28" spans="2:15" x14ac:dyDescent="0.25">
      <c r="B28" s="24">
        <v>22</v>
      </c>
      <c r="C28" s="25" t="s">
        <v>5</v>
      </c>
      <c r="D28" s="37" t="e">
        <f>VLOOKUP(B28,#REF!,3,FALSE)</f>
        <v>#REF!</v>
      </c>
      <c r="E28" s="37" t="e">
        <f>VLOOKUP(B28,#REF!,6,FALSE)</f>
        <v>#REF!</v>
      </c>
      <c r="F28" s="38" t="e">
        <f t="shared" ref="F28:F33" si="4">E28/D28</f>
        <v>#REF!</v>
      </c>
    </row>
    <row r="29" spans="2:15" x14ac:dyDescent="0.25">
      <c r="B29" s="24">
        <v>24</v>
      </c>
      <c r="C29" s="25" t="s">
        <v>9</v>
      </c>
      <c r="D29" s="37" t="e">
        <f>+#REF!</f>
        <v>#REF!</v>
      </c>
      <c r="E29" s="37" t="e">
        <f>+#REF!</f>
        <v>#REF!</v>
      </c>
      <c r="F29" s="38" t="e">
        <f t="shared" si="4"/>
        <v>#REF!</v>
      </c>
    </row>
    <row r="30" spans="2:15" ht="25.5" x14ac:dyDescent="0.25">
      <c r="B30" s="24">
        <v>29</v>
      </c>
      <c r="C30" s="25" t="s">
        <v>27</v>
      </c>
      <c r="D30" s="37" t="e">
        <f>VLOOKUP(B30,#REF!,3,FALSE)</f>
        <v>#REF!</v>
      </c>
      <c r="E30" s="37" t="e">
        <f>VLOOKUP(B30,#REF!,6,FALSE)</f>
        <v>#REF!</v>
      </c>
      <c r="F30" s="38" t="e">
        <f t="shared" si="4"/>
        <v>#REF!</v>
      </c>
    </row>
    <row r="31" spans="2:15" x14ac:dyDescent="0.25">
      <c r="B31" s="24">
        <v>34</v>
      </c>
      <c r="C31" s="25" t="s">
        <v>14</v>
      </c>
      <c r="D31" s="37" t="e">
        <f>VLOOKUP(B31,#REF!,3,FALSE)</f>
        <v>#REF!</v>
      </c>
      <c r="E31" s="37" t="e">
        <f>VLOOKUP(B31,#REF!,6,FALSE)</f>
        <v>#REF!</v>
      </c>
      <c r="F31" s="38" t="e">
        <f t="shared" si="4"/>
        <v>#REF!</v>
      </c>
    </row>
    <row r="32" spans="2:15" x14ac:dyDescent="0.25">
      <c r="B32" s="24">
        <v>35</v>
      </c>
      <c r="C32" s="25" t="s">
        <v>6</v>
      </c>
      <c r="D32" s="37" t="e">
        <f>VLOOKUP(B32,#REF!,3,FALSE)</f>
        <v>#REF!</v>
      </c>
      <c r="E32" s="37" t="e">
        <f>VLOOKUP(B32,#REF!,6,FALSE)</f>
        <v>#REF!</v>
      </c>
      <c r="F32" s="38" t="e">
        <f t="shared" si="4"/>
        <v>#REF!</v>
      </c>
    </row>
    <row r="33" spans="2:18" x14ac:dyDescent="0.25">
      <c r="B33" s="128" t="s">
        <v>16</v>
      </c>
      <c r="C33" s="129"/>
      <c r="D33" s="26" t="e">
        <f>SUM(D27:D32)</f>
        <v>#REF!</v>
      </c>
      <c r="E33" s="26" t="e">
        <f>SUM(E27:E32)</f>
        <v>#REF!</v>
      </c>
      <c r="F33" s="36" t="e">
        <f t="shared" si="4"/>
        <v>#REF!</v>
      </c>
    </row>
    <row r="36" spans="2:18" x14ac:dyDescent="0.25">
      <c r="B36" s="126" t="s">
        <v>21</v>
      </c>
      <c r="C36" s="126" t="s">
        <v>22</v>
      </c>
      <c r="D36" s="131" t="s">
        <v>23</v>
      </c>
      <c r="E36" s="132"/>
      <c r="F36" s="133"/>
      <c r="G36" s="131" t="s">
        <v>24</v>
      </c>
      <c r="H36" s="132"/>
      <c r="I36" s="133"/>
      <c r="J36" s="131" t="s">
        <v>32</v>
      </c>
      <c r="K36" s="132"/>
      <c r="L36" s="133"/>
      <c r="M36" s="131" t="s">
        <v>36</v>
      </c>
      <c r="N36" s="132"/>
      <c r="O36" s="133"/>
      <c r="P36" s="131" t="s">
        <v>7</v>
      </c>
      <c r="Q36" s="132"/>
      <c r="R36" s="133"/>
    </row>
    <row r="37" spans="2:18" ht="16.5" customHeight="1" x14ac:dyDescent="0.25">
      <c r="B37" s="130"/>
      <c r="C37" s="130"/>
      <c r="D37" s="123" t="s">
        <v>30</v>
      </c>
      <c r="E37" s="124"/>
      <c r="F37" s="125"/>
      <c r="G37" s="123" t="s">
        <v>31</v>
      </c>
      <c r="H37" s="124"/>
      <c r="I37" s="125"/>
      <c r="J37" s="123" t="s">
        <v>33</v>
      </c>
      <c r="K37" s="124"/>
      <c r="L37" s="125"/>
      <c r="M37" s="123" t="s">
        <v>35</v>
      </c>
      <c r="N37" s="124"/>
      <c r="O37" s="125"/>
      <c r="P37" s="123" t="s">
        <v>30</v>
      </c>
      <c r="Q37" s="124"/>
      <c r="R37" s="125"/>
    </row>
    <row r="38" spans="2:18" x14ac:dyDescent="0.25">
      <c r="B38" s="130"/>
      <c r="C38" s="130"/>
      <c r="D38" s="126" t="s">
        <v>2</v>
      </c>
      <c r="E38" s="126" t="s">
        <v>20</v>
      </c>
      <c r="F38" s="27" t="s">
        <v>26</v>
      </c>
      <c r="G38" s="126" t="s">
        <v>2</v>
      </c>
      <c r="H38" s="126" t="s">
        <v>20</v>
      </c>
      <c r="I38" s="27" t="s">
        <v>26</v>
      </c>
      <c r="J38" s="126" t="s">
        <v>2</v>
      </c>
      <c r="K38" s="126" t="s">
        <v>20</v>
      </c>
      <c r="L38" s="27" t="s">
        <v>26</v>
      </c>
      <c r="M38" s="126" t="s">
        <v>2</v>
      </c>
      <c r="N38" s="126" t="s">
        <v>20</v>
      </c>
      <c r="O38" s="39" t="s">
        <v>26</v>
      </c>
      <c r="P38" s="126" t="s">
        <v>2</v>
      </c>
      <c r="Q38" s="126" t="s">
        <v>20</v>
      </c>
      <c r="R38" s="27" t="s">
        <v>26</v>
      </c>
    </row>
    <row r="39" spans="2:18" x14ac:dyDescent="0.25">
      <c r="B39" s="127"/>
      <c r="C39" s="127"/>
      <c r="D39" s="127"/>
      <c r="E39" s="127"/>
      <c r="F39" s="28" t="s">
        <v>20</v>
      </c>
      <c r="G39" s="127"/>
      <c r="H39" s="127"/>
      <c r="I39" s="28" t="s">
        <v>20</v>
      </c>
      <c r="J39" s="127"/>
      <c r="K39" s="127"/>
      <c r="L39" s="28" t="s">
        <v>20</v>
      </c>
      <c r="M39" s="127"/>
      <c r="N39" s="127"/>
      <c r="O39" s="40" t="s">
        <v>20</v>
      </c>
      <c r="P39" s="127"/>
      <c r="Q39" s="127"/>
      <c r="R39" s="28" t="s">
        <v>20</v>
      </c>
    </row>
    <row r="40" spans="2:18" x14ac:dyDescent="0.25">
      <c r="B40" s="29">
        <v>21</v>
      </c>
      <c r="C40" s="30" t="s">
        <v>4</v>
      </c>
      <c r="D40" s="31" t="e">
        <f>VLOOKUP(B40,#REF!,3,FALSE)</f>
        <v>#REF!</v>
      </c>
      <c r="E40" s="31" t="e">
        <f>VLOOKUP(B40,#REF!,6,FALSE)</f>
        <v>#REF!</v>
      </c>
      <c r="F40" s="33" t="e">
        <f>E40/D40</f>
        <v>#REF!</v>
      </c>
      <c r="G40" s="31" t="e">
        <f>VLOOKUP(B40,#REF!,3,FALSE)</f>
        <v>#REF!</v>
      </c>
      <c r="H40" s="31" t="e">
        <f>VLOOKUP(B40,#REF!,6,FALSE)</f>
        <v>#REF!</v>
      </c>
      <c r="I40" s="33" t="e">
        <f>H40/G40</f>
        <v>#REF!</v>
      </c>
      <c r="J40" s="31" t="e">
        <f>VLOOKUP(B40,#REF!,3,FALSE)</f>
        <v>#REF!</v>
      </c>
      <c r="K40" s="31" t="e">
        <f>VLOOKUP(B40,#REF!,6,FALSE)</f>
        <v>#REF!</v>
      </c>
      <c r="L40" s="33" t="e">
        <f>K40/J40</f>
        <v>#REF!</v>
      </c>
      <c r="M40" s="31" t="e">
        <f>VLOOKUP(B40,#REF!,3,FALSE)</f>
        <v>#REF!</v>
      </c>
      <c r="N40" s="31" t="e">
        <f>VLOOKUP(B40,#REF!,6,FALSE)</f>
        <v>#REF!</v>
      </c>
      <c r="O40" s="18" t="e">
        <f>+N40/M40</f>
        <v>#REF!</v>
      </c>
      <c r="P40" s="31" t="e">
        <f>D40+G40+J40+M40</f>
        <v>#REF!</v>
      </c>
      <c r="Q40" s="31" t="e">
        <f>E40+H40+K40+N40</f>
        <v>#REF!</v>
      </c>
      <c r="R40" s="33" t="e">
        <f>Q40/P40</f>
        <v>#REF!</v>
      </c>
    </row>
    <row r="41" spans="2:18" x14ac:dyDescent="0.25">
      <c r="B41" s="29">
        <v>22</v>
      </c>
      <c r="C41" s="30" t="s">
        <v>5</v>
      </c>
      <c r="D41" s="31" t="e">
        <f>VLOOKUP(B41,#REF!,3,FALSE)</f>
        <v>#REF!</v>
      </c>
      <c r="E41" s="31" t="e">
        <f>VLOOKUP(B41,#REF!,6,FALSE)</f>
        <v>#REF!</v>
      </c>
      <c r="F41" s="33" t="e">
        <f t="shared" ref="F41:F50" si="5">E41/D41</f>
        <v>#REF!</v>
      </c>
      <c r="G41" s="31" t="e">
        <f>VLOOKUP(B41,#REF!,3,FALSE)</f>
        <v>#REF!</v>
      </c>
      <c r="H41" s="31" t="e">
        <f>VLOOKUP(B41,#REF!,6,FALSE)</f>
        <v>#REF!</v>
      </c>
      <c r="I41" s="33" t="e">
        <f t="shared" ref="I41:I50" si="6">H41/G41</f>
        <v>#REF!</v>
      </c>
      <c r="J41" s="31" t="e">
        <f>VLOOKUP(B41,#REF!,3,FALSE)</f>
        <v>#REF!</v>
      </c>
      <c r="K41" s="31" t="e">
        <f>VLOOKUP(B41,#REF!,6,FALSE)</f>
        <v>#REF!</v>
      </c>
      <c r="L41" s="33" t="e">
        <f t="shared" ref="L41:L50" si="7">K41/J41</f>
        <v>#REF!</v>
      </c>
      <c r="M41" s="31" t="e">
        <f>VLOOKUP(B41,#REF!,3,FALSE)</f>
        <v>#REF!</v>
      </c>
      <c r="N41" s="31" t="e">
        <f>VLOOKUP(B41,#REF!,6,FALSE)</f>
        <v>#REF!</v>
      </c>
      <c r="O41" s="18" t="e">
        <f>+N41/M41</f>
        <v>#REF!</v>
      </c>
      <c r="P41" s="31" t="e">
        <f t="shared" ref="P41:P49" si="8">D41+G41+J41+M41</f>
        <v>#REF!</v>
      </c>
      <c r="Q41" s="31" t="e">
        <f t="shared" ref="Q41:Q49" si="9">E41+H41+K41+N41</f>
        <v>#REF!</v>
      </c>
      <c r="R41" s="33" t="e">
        <f t="shared" ref="R41:R50" si="10">Q41/P41</f>
        <v>#REF!</v>
      </c>
    </row>
    <row r="42" spans="2:18" x14ac:dyDescent="0.25">
      <c r="B42" s="29">
        <v>24</v>
      </c>
      <c r="C42" s="30" t="s">
        <v>9</v>
      </c>
      <c r="D42" s="31" t="e">
        <f>VLOOKUP(B42,#REF!,3,FALSE)</f>
        <v>#REF!</v>
      </c>
      <c r="E42" s="31" t="e">
        <f>VLOOKUP(B42,#REF!,6,FALSE)</f>
        <v>#REF!</v>
      </c>
      <c r="F42" s="33" t="e">
        <f t="shared" si="5"/>
        <v>#REF!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31" t="e">
        <f>VLOOKUP(B42,#REF!,3,FALSE)</f>
        <v>#REF!</v>
      </c>
      <c r="N42" s="31" t="e">
        <f>VLOOKUP(B42,#REF!,6,FALSE)</f>
        <v>#REF!</v>
      </c>
      <c r="O42" s="18" t="e">
        <f>+N42/M42</f>
        <v>#REF!</v>
      </c>
      <c r="P42" s="31" t="e">
        <f t="shared" si="8"/>
        <v>#REF!</v>
      </c>
      <c r="Q42" s="31" t="e">
        <f t="shared" si="9"/>
        <v>#REF!</v>
      </c>
      <c r="R42" s="33" t="e">
        <f t="shared" si="10"/>
        <v>#REF!</v>
      </c>
    </row>
    <row r="43" spans="2:18" x14ac:dyDescent="0.25">
      <c r="B43" s="29">
        <v>25</v>
      </c>
      <c r="C43" s="30" t="s">
        <v>10</v>
      </c>
      <c r="D43" s="31" t="e">
        <f>VLOOKUP(B43,#REF!,3,FALSE)</f>
        <v>#REF!</v>
      </c>
      <c r="E43" s="31" t="e">
        <f>VLOOKUP(B43,#REF!,6,FALSE)</f>
        <v>#REF!</v>
      </c>
      <c r="F43" s="33" t="e">
        <f t="shared" si="5"/>
        <v>#REF!</v>
      </c>
      <c r="G43" s="31" t="e">
        <f>VLOOKUP(B43,#REF!,3,FALSE)</f>
        <v>#REF!</v>
      </c>
      <c r="H43" s="31" t="e">
        <f>VLOOKUP(B43,#REF!,6,FALSE)</f>
        <v>#REF!</v>
      </c>
      <c r="I43" s="33" t="e">
        <f t="shared" si="6"/>
        <v>#REF!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 t="s">
        <v>17</v>
      </c>
      <c r="P43" s="31" t="e">
        <f t="shared" si="8"/>
        <v>#REF!</v>
      </c>
      <c r="Q43" s="31" t="e">
        <f t="shared" si="9"/>
        <v>#REF!</v>
      </c>
      <c r="R43" s="33" t="e">
        <f t="shared" si="10"/>
        <v>#REF!</v>
      </c>
    </row>
    <row r="44" spans="2:18" x14ac:dyDescent="0.25">
      <c r="B44" s="29">
        <v>29</v>
      </c>
      <c r="C44" s="30" t="s">
        <v>27</v>
      </c>
      <c r="D44" s="31" t="e">
        <f>VLOOKUP(B44,#REF!,3,FALSE)</f>
        <v>#REF!</v>
      </c>
      <c r="E44" s="31" t="e">
        <f>VLOOKUP(B44,#REF!,6,FALSE)</f>
        <v>#REF!</v>
      </c>
      <c r="F44" s="33" t="e">
        <f t="shared" si="5"/>
        <v>#REF!</v>
      </c>
      <c r="G44" s="31" t="e">
        <f>VLOOKUP(B44,#REF!,3,FALSE)</f>
        <v>#REF!</v>
      </c>
      <c r="H44" s="31" t="e">
        <f>VLOOKUP(B44,#REF!,6,FALSE)</f>
        <v>#REF!</v>
      </c>
      <c r="I44" s="33" t="e">
        <f t="shared" si="6"/>
        <v>#REF!</v>
      </c>
      <c r="J44" s="31" t="e">
        <f>VLOOKUP(B44,#REF!,3,FALSE)</f>
        <v>#REF!</v>
      </c>
      <c r="K44" s="31" t="e">
        <f>VLOOKUP(B44,#REF!,6,FALSE)</f>
        <v>#REF!</v>
      </c>
      <c r="L44" s="33" t="e">
        <f t="shared" si="7"/>
        <v>#REF!</v>
      </c>
      <c r="M44" s="31" t="e">
        <f>VLOOKUP(B44,#REF!,3,FALSE)</f>
        <v>#REF!</v>
      </c>
      <c r="N44" s="31" t="e">
        <f>VLOOKUP(B44,#REF!,6,FALSE)</f>
        <v>#REF!</v>
      </c>
      <c r="O44" s="18" t="e">
        <f>+N44/M44</f>
        <v>#REF!</v>
      </c>
      <c r="P44" s="31" t="e">
        <f t="shared" si="8"/>
        <v>#REF!</v>
      </c>
      <c r="Q44" s="31" t="e">
        <f t="shared" si="9"/>
        <v>#REF!</v>
      </c>
      <c r="R44" s="33" t="e">
        <f t="shared" si="10"/>
        <v>#REF!</v>
      </c>
    </row>
    <row r="45" spans="2:18" hidden="1" x14ac:dyDescent="0.25">
      <c r="B45" s="29">
        <v>30</v>
      </c>
      <c r="C45" s="30" t="s">
        <v>35</v>
      </c>
      <c r="D45" s="31" t="e">
        <f>VLOOKUP(B45,#REF!,3,FALSE)</f>
        <v>#REF!</v>
      </c>
      <c r="E45" s="31" t="e">
        <f>VLOOKUP(B45,#REF!,6,FALSE)</f>
        <v>#REF!</v>
      </c>
      <c r="F45" s="33" t="e">
        <f t="shared" si="5"/>
        <v>#REF!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 t="s">
        <v>17</v>
      </c>
      <c r="P45" s="31" t="e">
        <f t="shared" si="8"/>
        <v>#REF!</v>
      </c>
      <c r="Q45" s="31" t="e">
        <f t="shared" si="9"/>
        <v>#REF!</v>
      </c>
      <c r="R45" s="33"/>
    </row>
    <row r="46" spans="2:18" x14ac:dyDescent="0.25">
      <c r="B46" s="29">
        <v>31</v>
      </c>
      <c r="C46" s="30" t="s">
        <v>28</v>
      </c>
      <c r="D46" s="31" t="e">
        <f>VLOOKUP(B46,#REF!,3,FALSE)</f>
        <v>#REF!</v>
      </c>
      <c r="E46" s="31" t="e">
        <f>VLOOKUP(B46,#REF!,6,FALSE)</f>
        <v>#REF!</v>
      </c>
      <c r="F46" s="33" t="e">
        <f t="shared" si="5"/>
        <v>#REF!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31" t="e">
        <f>VLOOKUP(B46,#REF!,3,FALSE)</f>
        <v>#REF!</v>
      </c>
      <c r="N46" s="31" t="e">
        <f>VLOOKUP(B46,#REF!,6,FALSE)</f>
        <v>#REF!</v>
      </c>
      <c r="O46" s="18" t="e">
        <f>+N46/M46</f>
        <v>#REF!</v>
      </c>
      <c r="P46" s="31" t="e">
        <f t="shared" si="8"/>
        <v>#REF!</v>
      </c>
      <c r="Q46" s="31" t="e">
        <f t="shared" si="9"/>
        <v>#REF!</v>
      </c>
      <c r="R46" s="33" t="e">
        <f t="shared" si="10"/>
        <v>#REF!</v>
      </c>
    </row>
    <row r="47" spans="2:18" x14ac:dyDescent="0.25">
      <c r="B47" s="29">
        <v>33</v>
      </c>
      <c r="C47" s="30" t="s">
        <v>13</v>
      </c>
      <c r="D47" s="31" t="e">
        <f>VLOOKUP(B47,#REF!,3,FALSE)</f>
        <v>#REF!</v>
      </c>
      <c r="E47" s="31" t="e">
        <f>VLOOKUP(B47,#REF!,6,FALSE)</f>
        <v>#REF!</v>
      </c>
      <c r="F47" s="33" t="e">
        <f t="shared" si="5"/>
        <v>#REF!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31" t="e">
        <f>VLOOKUP(B47,#REF!,3,FALSE)</f>
        <v>#REF!</v>
      </c>
      <c r="N47" s="31" t="e">
        <f>VLOOKUP(B47,#REF!,6,FALSE)</f>
        <v>#REF!</v>
      </c>
      <c r="O47" s="18" t="e">
        <f>+N47/M47</f>
        <v>#REF!</v>
      </c>
      <c r="P47" s="31" t="e">
        <f t="shared" si="8"/>
        <v>#REF!</v>
      </c>
      <c r="Q47" s="31" t="e">
        <f t="shared" si="9"/>
        <v>#REF!</v>
      </c>
      <c r="R47" s="33" t="e">
        <f t="shared" si="10"/>
        <v>#REF!</v>
      </c>
    </row>
    <row r="48" spans="2:18" x14ac:dyDescent="0.25">
      <c r="B48" s="29">
        <v>34</v>
      </c>
      <c r="C48" s="30" t="s">
        <v>14</v>
      </c>
      <c r="D48" s="31" t="e">
        <f>VLOOKUP(B48,#REF!,3,FALSE)</f>
        <v>#REF!</v>
      </c>
      <c r="E48" s="31" t="e">
        <f>VLOOKUP(B48,#REF!,6,FALSE)</f>
        <v>#REF!</v>
      </c>
      <c r="F48" s="33" t="e">
        <f t="shared" si="5"/>
        <v>#REF!</v>
      </c>
      <c r="G48" s="31" t="e">
        <f>VLOOKUP(B48,#REF!,3,FALSE)</f>
        <v>#REF!</v>
      </c>
      <c r="H48" s="31" t="e">
        <f>VLOOKUP(B48,#REF!,6,FALSE)</f>
        <v>#REF!</v>
      </c>
      <c r="I48" s="33" t="e">
        <f t="shared" si="6"/>
        <v>#REF!</v>
      </c>
      <c r="J48" s="31" t="e">
        <f>VLOOKUP(B48,#REF!,3,FALSE)</f>
        <v>#REF!</v>
      </c>
      <c r="K48" s="31" t="e">
        <f>VLOOKUP(B48,#REF!,6,FALSE)</f>
        <v>#REF!</v>
      </c>
      <c r="L48" s="33" t="e">
        <f t="shared" si="7"/>
        <v>#REF!</v>
      </c>
      <c r="M48" s="19">
        <v>0</v>
      </c>
      <c r="N48" s="19">
        <v>0</v>
      </c>
      <c r="O48" s="33" t="s">
        <v>17</v>
      </c>
      <c r="P48" s="31" t="e">
        <f t="shared" si="8"/>
        <v>#REF!</v>
      </c>
      <c r="Q48" s="31" t="e">
        <f t="shared" si="9"/>
        <v>#REF!</v>
      </c>
      <c r="R48" s="33" t="e">
        <f t="shared" si="10"/>
        <v>#REF!</v>
      </c>
    </row>
    <row r="49" spans="2:18" x14ac:dyDescent="0.25">
      <c r="B49" s="29">
        <v>35</v>
      </c>
      <c r="C49" s="30" t="s">
        <v>6</v>
      </c>
      <c r="D49" s="31" t="e">
        <f>VLOOKUP(B49,#REF!,3,FALSE)</f>
        <v>#REF!</v>
      </c>
      <c r="E49" s="31" t="e">
        <f>VLOOKUP(B49,#REF!,6,FALSE)</f>
        <v>#REF!</v>
      </c>
      <c r="F49" s="33" t="e">
        <f t="shared" si="5"/>
        <v>#REF!</v>
      </c>
      <c r="G49" s="31" t="e">
        <f>VLOOKUP(B49,#REF!,3,FALSE)</f>
        <v>#REF!</v>
      </c>
      <c r="H49" s="31" t="e">
        <f>VLOOKUP(B49,#REF!,6,FALSE)</f>
        <v>#REF!</v>
      </c>
      <c r="I49" s="33" t="e">
        <f t="shared" si="6"/>
        <v>#REF!</v>
      </c>
      <c r="J49" s="31" t="e">
        <f>VLOOKUP(B49,#REF!,3,FALSE)</f>
        <v>#REF!</v>
      </c>
      <c r="K49" s="31" t="e">
        <f>VLOOKUP(B49,#REF!,6,FALSE)</f>
        <v>#REF!</v>
      </c>
      <c r="L49" s="33" t="e">
        <f t="shared" si="7"/>
        <v>#REF!</v>
      </c>
      <c r="M49" s="19">
        <v>0</v>
      </c>
      <c r="N49" s="19">
        <v>0</v>
      </c>
      <c r="O49" s="33" t="s">
        <v>17</v>
      </c>
      <c r="P49" s="31" t="e">
        <f t="shared" si="8"/>
        <v>#REF!</v>
      </c>
      <c r="Q49" s="31" t="e">
        <f t="shared" si="9"/>
        <v>#REF!</v>
      </c>
      <c r="R49" s="33" t="e">
        <f t="shared" si="10"/>
        <v>#REF!</v>
      </c>
    </row>
    <row r="50" spans="2:18" x14ac:dyDescent="0.25">
      <c r="B50" s="134" t="s">
        <v>16</v>
      </c>
      <c r="C50" s="135"/>
      <c r="D50" s="32" t="e">
        <f>SUM(D40:D49)</f>
        <v>#REF!</v>
      </c>
      <c r="E50" s="32" t="e">
        <f>SUM(E40:E49)</f>
        <v>#REF!</v>
      </c>
      <c r="F50" s="34" t="e">
        <f t="shared" si="5"/>
        <v>#REF!</v>
      </c>
      <c r="G50" s="32" t="e">
        <f>SUM(G40:G49)</f>
        <v>#REF!</v>
      </c>
      <c r="H50" s="32" t="e">
        <f>SUM(H40:H49)</f>
        <v>#REF!</v>
      </c>
      <c r="I50" s="34" t="e">
        <f t="shared" si="6"/>
        <v>#REF!</v>
      </c>
      <c r="J50" s="32" t="e">
        <f>SUM(J40:J49)</f>
        <v>#REF!</v>
      </c>
      <c r="K50" s="32" t="e">
        <f>SUM(K40:K49)</f>
        <v>#REF!</v>
      </c>
      <c r="L50" s="34" t="e">
        <f t="shared" si="7"/>
        <v>#REF!</v>
      </c>
      <c r="M50" s="32" t="e">
        <f>SUM(M40:M49)</f>
        <v>#REF!</v>
      </c>
      <c r="N50" s="32" t="e">
        <f>SUM(N40:N49)</f>
        <v>#REF!</v>
      </c>
      <c r="O50" s="34" t="e">
        <f t="shared" ref="O50" si="11">N50/M50</f>
        <v>#REF!</v>
      </c>
      <c r="P50" s="32" t="e">
        <f>SUM(P40:P49)</f>
        <v>#REF!</v>
      </c>
      <c r="Q50" s="32" t="e">
        <f>SUM(Q40:Q49)</f>
        <v>#REF!</v>
      </c>
      <c r="R50" s="34" t="e">
        <f t="shared" si="10"/>
        <v>#REF!</v>
      </c>
    </row>
  </sheetData>
  <mergeCells count="49">
    <mergeCell ref="P38:P39"/>
    <mergeCell ref="Q38:Q39"/>
    <mergeCell ref="B50:C50"/>
    <mergeCell ref="J36:L36"/>
    <mergeCell ref="J37:L37"/>
    <mergeCell ref="P36:R36"/>
    <mergeCell ref="P37:R37"/>
    <mergeCell ref="D38:D39"/>
    <mergeCell ref="E38:E39"/>
    <mergeCell ref="G38:G39"/>
    <mergeCell ref="H38:H39"/>
    <mergeCell ref="J38:J39"/>
    <mergeCell ref="K38:K39"/>
    <mergeCell ref="G36:I36"/>
    <mergeCell ref="G37:I37"/>
    <mergeCell ref="M36:O36"/>
    <mergeCell ref="M37:O37"/>
    <mergeCell ref="M38:M39"/>
    <mergeCell ref="B33:C33"/>
    <mergeCell ref="B36:B39"/>
    <mergeCell ref="C36:C39"/>
    <mergeCell ref="D36:F36"/>
    <mergeCell ref="D37:F37"/>
    <mergeCell ref="N38:N39"/>
    <mergeCell ref="B19:C19"/>
    <mergeCell ref="B23:B26"/>
    <mergeCell ref="C23:C26"/>
    <mergeCell ref="D23:F23"/>
    <mergeCell ref="D24:F24"/>
    <mergeCell ref="D25:D26"/>
    <mergeCell ref="E25:E26"/>
    <mergeCell ref="M4:O4"/>
    <mergeCell ref="M5:O5"/>
    <mergeCell ref="D6:D7"/>
    <mergeCell ref="E6:E7"/>
    <mergeCell ref="G6:G7"/>
    <mergeCell ref="H6:H7"/>
    <mergeCell ref="M6:M7"/>
    <mergeCell ref="N6:N7"/>
    <mergeCell ref="J4:L4"/>
    <mergeCell ref="J5:L5"/>
    <mergeCell ref="J6:J7"/>
    <mergeCell ref="K6:K7"/>
    <mergeCell ref="B4:B7"/>
    <mergeCell ref="C4:C7"/>
    <mergeCell ref="D4:F4"/>
    <mergeCell ref="D5:F5"/>
    <mergeCell ref="G4:I4"/>
    <mergeCell ref="G5:I5"/>
  </mergeCells>
  <pageMargins left="0.7" right="0.7" top="0.75" bottom="0.75" header="0.3" footer="0.3"/>
  <pageSetup orientation="portrait" r:id="rId1"/>
  <ignoredErrors>
    <ignoredError sqref="F19 I19 D29:E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SSCA</vt:lpstr>
      <vt:lpstr>01-50</vt:lpstr>
      <vt:lpstr>Cuadros Diapo</vt:lpstr>
      <vt:lpstr>'01-50'!Área_de_impresión</vt:lpstr>
      <vt:lpstr>SSCA!Área_de_impresión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Maureira Acevedo</dc:creator>
  <cp:lastModifiedBy>Raul Anabalon Maturana</cp:lastModifiedBy>
  <cp:lastPrinted>2022-08-31T13:51:20Z</cp:lastPrinted>
  <dcterms:created xsi:type="dcterms:W3CDTF">2019-01-04T16:19:15Z</dcterms:created>
  <dcterms:modified xsi:type="dcterms:W3CDTF">2022-08-31T14:05:53Z</dcterms:modified>
</cp:coreProperties>
</file>